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elisa/Documents/Varie/Dog Dance/Gara Corona Ferrea 30:09-1:10:2023/Gara Corona Ferrea 30:09:"/>
    </mc:Choice>
  </mc:AlternateContent>
  <xr:revisionPtr revIDLastSave="0" documentId="13_ncr:1_{26B5FF57-504B-164D-9EBA-7EC1CBB2846C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classi" sheetId="1" r:id="rId1"/>
    <sheet name="HTM 0" sheetId="17" r:id="rId2"/>
    <sheet name="HTM 1" sheetId="6" r:id="rId3"/>
    <sheet name="HTM 2" sheetId="16" r:id="rId4"/>
    <sheet name="HTM3" sheetId="13" r:id="rId5"/>
    <sheet name="FS 0" sheetId="14" r:id="rId6"/>
    <sheet name="FS 1" sheetId="2" r:id="rId7"/>
    <sheet name="FS 2" sheetId="8" r:id="rId8"/>
    <sheet name="FS 3" sheetId="15" r:id="rId9"/>
    <sheet name="SENIOR" sheetId="5" r:id="rId10"/>
    <sheet name="QUARTET" sheetId="4" r:id="rId11"/>
    <sheet name="TRIO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4" i="5"/>
  <c r="DF5" i="7"/>
  <c r="DF6" i="7"/>
  <c r="DF7" i="7"/>
  <c r="DF8" i="7"/>
  <c r="DF9" i="7"/>
  <c r="DF10" i="7"/>
  <c r="DF11" i="7"/>
  <c r="DF12" i="7"/>
  <c r="DF13" i="7"/>
  <c r="DE5" i="7"/>
  <c r="DE6" i="7"/>
  <c r="DE7" i="7"/>
  <c r="DE8" i="7"/>
  <c r="DE9" i="7"/>
  <c r="DE10" i="7"/>
  <c r="DE11" i="7"/>
  <c r="DE12" i="7"/>
  <c r="DE13" i="7"/>
  <c r="DD5" i="7"/>
  <c r="DD6" i="7"/>
  <c r="DD7" i="7"/>
  <c r="DD8" i="7"/>
  <c r="DD9" i="7"/>
  <c r="DD10" i="7"/>
  <c r="DD11" i="7"/>
  <c r="DD12" i="7"/>
  <c r="DD13" i="7"/>
  <c r="DG5" i="4"/>
  <c r="DG6" i="4"/>
  <c r="DG7" i="4"/>
  <c r="DG8" i="4"/>
  <c r="DG9" i="4"/>
  <c r="DG10" i="4"/>
  <c r="DG11" i="4"/>
  <c r="DG12" i="4"/>
  <c r="DG13" i="4"/>
  <c r="DF5" i="4"/>
  <c r="DF6" i="4"/>
  <c r="DF7" i="4"/>
  <c r="DF8" i="4"/>
  <c r="DF9" i="4"/>
  <c r="DF10" i="4"/>
  <c r="DF11" i="4"/>
  <c r="DF12" i="4"/>
  <c r="DF13" i="4"/>
  <c r="DE5" i="4"/>
  <c r="DE6" i="4"/>
  <c r="DE7" i="4"/>
  <c r="DE8" i="4"/>
  <c r="DE9" i="4"/>
  <c r="DE10" i="4"/>
  <c r="DE11" i="4"/>
  <c r="DE12" i="4"/>
  <c r="DE13" i="4"/>
  <c r="DG5" i="5"/>
  <c r="DG6" i="5"/>
  <c r="DG7" i="5"/>
  <c r="DG8" i="5"/>
  <c r="DG9" i="5"/>
  <c r="DG10" i="5"/>
  <c r="DG11" i="5"/>
  <c r="DG12" i="5"/>
  <c r="DG13" i="5"/>
  <c r="DF5" i="5"/>
  <c r="DF6" i="5"/>
  <c r="DF7" i="5"/>
  <c r="DF8" i="5"/>
  <c r="DF9" i="5"/>
  <c r="DF10" i="5"/>
  <c r="DF11" i="5"/>
  <c r="DF12" i="5"/>
  <c r="DF13" i="5"/>
  <c r="DE5" i="5"/>
  <c r="DE6" i="5"/>
  <c r="DE7" i="5"/>
  <c r="DE8" i="5"/>
  <c r="DE9" i="5"/>
  <c r="DE10" i="5"/>
  <c r="DE11" i="5"/>
  <c r="DE12" i="5"/>
  <c r="DE13" i="5"/>
  <c r="DH5" i="15"/>
  <c r="DH6" i="15"/>
  <c r="DH7" i="15"/>
  <c r="DH8" i="15"/>
  <c r="DH9" i="15"/>
  <c r="DH10" i="15"/>
  <c r="DH11" i="15"/>
  <c r="DH12" i="15"/>
  <c r="DH13" i="15"/>
  <c r="DH14" i="15"/>
  <c r="DH15" i="15"/>
  <c r="DH16" i="15"/>
  <c r="DH17" i="15"/>
  <c r="DH18" i="15"/>
  <c r="DH19" i="15"/>
  <c r="DH20" i="15"/>
  <c r="DH21" i="15"/>
  <c r="DH22" i="15"/>
  <c r="DH23" i="15"/>
  <c r="DG5" i="15"/>
  <c r="DG6" i="15"/>
  <c r="DG7" i="15"/>
  <c r="DG8" i="15"/>
  <c r="DG9" i="15"/>
  <c r="DG10" i="15"/>
  <c r="DG11" i="15"/>
  <c r="DG12" i="15"/>
  <c r="DG13" i="15"/>
  <c r="DG14" i="15"/>
  <c r="DG15" i="15"/>
  <c r="DG16" i="15"/>
  <c r="DG17" i="15"/>
  <c r="DG18" i="15"/>
  <c r="DG19" i="15"/>
  <c r="DG20" i="15"/>
  <c r="DG21" i="15"/>
  <c r="DG22" i="15"/>
  <c r="DG23" i="15"/>
  <c r="DF5" i="15"/>
  <c r="DF6" i="15"/>
  <c r="DF7" i="15"/>
  <c r="DF8" i="15"/>
  <c r="DF9" i="15"/>
  <c r="DF10" i="15"/>
  <c r="DF11" i="15"/>
  <c r="DF12" i="15"/>
  <c r="DF13" i="15"/>
  <c r="DF14" i="15"/>
  <c r="DF15" i="15"/>
  <c r="DF16" i="15"/>
  <c r="DF17" i="15"/>
  <c r="DF18" i="15"/>
  <c r="DF19" i="15"/>
  <c r="DF20" i="15"/>
  <c r="DF21" i="15"/>
  <c r="DF22" i="15"/>
  <c r="DF23" i="15"/>
  <c r="DH5" i="8"/>
  <c r="DH6" i="8"/>
  <c r="DH7" i="8"/>
  <c r="DH8" i="8"/>
  <c r="DH9" i="8"/>
  <c r="DH10" i="8"/>
  <c r="DH11" i="8"/>
  <c r="DH12" i="8"/>
  <c r="DH13" i="8"/>
  <c r="DH14" i="8"/>
  <c r="DH15" i="8"/>
  <c r="DH16" i="8"/>
  <c r="DH17" i="8"/>
  <c r="DH18" i="8"/>
  <c r="DH19" i="8"/>
  <c r="DH20" i="8"/>
  <c r="DH21" i="8"/>
  <c r="DH22" i="8"/>
  <c r="DH23" i="8"/>
  <c r="DG5" i="8"/>
  <c r="DG6" i="8"/>
  <c r="DG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F5" i="8"/>
  <c r="DF6" i="8"/>
  <c r="DF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G5" i="2"/>
  <c r="DG6" i="2"/>
  <c r="DG7" i="2"/>
  <c r="DG8" i="2"/>
  <c r="DG9" i="2"/>
  <c r="DG10" i="2"/>
  <c r="DG11" i="2"/>
  <c r="DG12" i="2"/>
  <c r="DG13" i="2"/>
  <c r="DG14" i="2"/>
  <c r="DG15" i="2"/>
  <c r="DG16" i="2"/>
  <c r="DG17" i="2"/>
  <c r="DG18" i="2"/>
  <c r="DG19" i="2"/>
  <c r="DG20" i="2"/>
  <c r="DG21" i="2"/>
  <c r="DG22" i="2"/>
  <c r="DG23" i="2"/>
  <c r="DF5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G5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19" i="14"/>
  <c r="DG20" i="14"/>
  <c r="DG21" i="14"/>
  <c r="DG22" i="14"/>
  <c r="DG23" i="14"/>
  <c r="DF5" i="14"/>
  <c r="DF6" i="14"/>
  <c r="DF7" i="14"/>
  <c r="DF8" i="14"/>
  <c r="DF9" i="14"/>
  <c r="DF10" i="14"/>
  <c r="DF11" i="14"/>
  <c r="DF12" i="14"/>
  <c r="DF13" i="14"/>
  <c r="DF14" i="14"/>
  <c r="DF15" i="14"/>
  <c r="DF16" i="14"/>
  <c r="DF17" i="14"/>
  <c r="DF18" i="14"/>
  <c r="DF19" i="14"/>
  <c r="DF20" i="14"/>
  <c r="DF21" i="14"/>
  <c r="DF22" i="14"/>
  <c r="DF23" i="14"/>
  <c r="DE5" i="14"/>
  <c r="DE6" i="14"/>
  <c r="DE7" i="14"/>
  <c r="DE8" i="14"/>
  <c r="DE9" i="14"/>
  <c r="DE10" i="14"/>
  <c r="DE11" i="14"/>
  <c r="DE12" i="14"/>
  <c r="DE13" i="14"/>
  <c r="DE14" i="14"/>
  <c r="DE15" i="14"/>
  <c r="DE16" i="14"/>
  <c r="DE17" i="14"/>
  <c r="DE18" i="14"/>
  <c r="DE19" i="14"/>
  <c r="DE20" i="14"/>
  <c r="DE21" i="14"/>
  <c r="DE22" i="14"/>
  <c r="DE23" i="14"/>
  <c r="DE5" i="13"/>
  <c r="DE6" i="13"/>
  <c r="DE7" i="13"/>
  <c r="DE8" i="13"/>
  <c r="DE9" i="13"/>
  <c r="DE10" i="13"/>
  <c r="DE11" i="13"/>
  <c r="DE12" i="13"/>
  <c r="DE13" i="13"/>
  <c r="DE14" i="13"/>
  <c r="DE15" i="13"/>
  <c r="DE16" i="13"/>
  <c r="DE17" i="13"/>
  <c r="DE18" i="13"/>
  <c r="DD5" i="13"/>
  <c r="DD6" i="13"/>
  <c r="DD7" i="13"/>
  <c r="DD8" i="13"/>
  <c r="DD9" i="13"/>
  <c r="DD10" i="13"/>
  <c r="DD11" i="13"/>
  <c r="DD12" i="13"/>
  <c r="DD13" i="13"/>
  <c r="DD14" i="13"/>
  <c r="DD15" i="13"/>
  <c r="DD16" i="13"/>
  <c r="DD17" i="13"/>
  <c r="DD18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G5" i="16"/>
  <c r="DG6" i="16"/>
  <c r="DG7" i="16"/>
  <c r="DG8" i="16"/>
  <c r="DG9" i="16"/>
  <c r="DG10" i="16"/>
  <c r="DG11" i="16"/>
  <c r="DG12" i="16"/>
  <c r="DG13" i="16"/>
  <c r="DG14" i="16"/>
  <c r="DG15" i="16"/>
  <c r="DG16" i="16"/>
  <c r="DG17" i="16"/>
  <c r="DG18" i="16"/>
  <c r="DF5" i="16"/>
  <c r="DF6" i="16"/>
  <c r="DF7" i="16"/>
  <c r="DF8" i="16"/>
  <c r="DF9" i="16"/>
  <c r="DF10" i="16"/>
  <c r="DF11" i="16"/>
  <c r="DF12" i="16"/>
  <c r="DF13" i="16"/>
  <c r="DF14" i="16"/>
  <c r="DF15" i="16"/>
  <c r="DF16" i="16"/>
  <c r="DF17" i="16"/>
  <c r="DF18" i="16"/>
  <c r="DE5" i="16"/>
  <c r="DE6" i="16"/>
  <c r="DE7" i="16"/>
  <c r="DE8" i="16"/>
  <c r="DE9" i="16"/>
  <c r="DE10" i="16"/>
  <c r="DE11" i="16"/>
  <c r="DE12" i="16"/>
  <c r="DE13" i="16"/>
  <c r="DE14" i="16"/>
  <c r="DE15" i="16"/>
  <c r="DE16" i="16"/>
  <c r="DE17" i="16"/>
  <c r="DE18" i="16"/>
  <c r="DG5" i="6"/>
  <c r="DG6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F5" i="6"/>
  <c r="DF6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E5" i="6"/>
  <c r="DE6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G5" i="17"/>
  <c r="DG6" i="17"/>
  <c r="DG7" i="17"/>
  <c r="DG8" i="17"/>
  <c r="DG9" i="17"/>
  <c r="DG10" i="17"/>
  <c r="DG11" i="17"/>
  <c r="DG12" i="17"/>
  <c r="DG13" i="17"/>
  <c r="DG14" i="17"/>
  <c r="DG15" i="17"/>
  <c r="DG16" i="17"/>
  <c r="DG17" i="17"/>
  <c r="DG18" i="17"/>
  <c r="DF5" i="17"/>
  <c r="DF6" i="17"/>
  <c r="DF7" i="17"/>
  <c r="DF8" i="17"/>
  <c r="DF9" i="17"/>
  <c r="DF10" i="17"/>
  <c r="DF11" i="17"/>
  <c r="DF12" i="17"/>
  <c r="DF13" i="17"/>
  <c r="DF14" i="17"/>
  <c r="DF15" i="17"/>
  <c r="DF16" i="17"/>
  <c r="DF17" i="17"/>
  <c r="DF18" i="17"/>
  <c r="DE5" i="17"/>
  <c r="DE6" i="17"/>
  <c r="DE7" i="17"/>
  <c r="DE8" i="17"/>
  <c r="DE9" i="17"/>
  <c r="DE10" i="17"/>
  <c r="DE11" i="17"/>
  <c r="DE12" i="17"/>
  <c r="DE13" i="17"/>
  <c r="DE14" i="17"/>
  <c r="DE15" i="17"/>
  <c r="DE16" i="17"/>
  <c r="DE17" i="17"/>
  <c r="DE18" i="17"/>
  <c r="D24" i="17" l="1"/>
  <c r="K5" i="7"/>
  <c r="K6" i="7"/>
  <c r="K7" i="7"/>
  <c r="K8" i="7"/>
  <c r="K9" i="7"/>
  <c r="K10" i="7"/>
  <c r="K11" i="7"/>
  <c r="K12" i="7"/>
  <c r="K13" i="7"/>
  <c r="K4" i="7"/>
  <c r="J5" i="7"/>
  <c r="J6" i="7"/>
  <c r="J7" i="7"/>
  <c r="J8" i="7"/>
  <c r="J9" i="7"/>
  <c r="J10" i="7"/>
  <c r="J11" i="7"/>
  <c r="J12" i="7"/>
  <c r="J13" i="7"/>
  <c r="J4" i="7"/>
  <c r="L5" i="4"/>
  <c r="L6" i="4"/>
  <c r="L7" i="4"/>
  <c r="L8" i="4"/>
  <c r="L9" i="4"/>
  <c r="L10" i="4"/>
  <c r="L11" i="4"/>
  <c r="L12" i="4"/>
  <c r="L13" i="4"/>
  <c r="L6" i="5"/>
  <c r="L7" i="5"/>
  <c r="L8" i="5"/>
  <c r="L9" i="5"/>
  <c r="L10" i="5"/>
  <c r="L11" i="5"/>
  <c r="L12" i="5"/>
  <c r="L13" i="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K9" i="2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4" i="14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F16" i="6"/>
  <c r="F17" i="6"/>
  <c r="F18" i="6"/>
  <c r="E17" i="6"/>
  <c r="E18" i="6"/>
  <c r="D17" i="17"/>
  <c r="D18" i="17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4" i="15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4" i="8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4" i="14"/>
  <c r="T4" i="14"/>
  <c r="T5" i="14"/>
  <c r="T6" i="14"/>
  <c r="T7" i="14"/>
  <c r="T8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4" i="13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4" i="1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4" i="6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4" i="17"/>
  <c r="AZ7" i="17"/>
  <c r="Q6" i="5"/>
  <c r="F5" i="6" l="1"/>
  <c r="F6" i="6"/>
  <c r="F7" i="6"/>
  <c r="F8" i="6"/>
  <c r="F9" i="6"/>
  <c r="F10" i="6"/>
  <c r="F11" i="6"/>
  <c r="F12" i="6"/>
  <c r="F13" i="6"/>
  <c r="F14" i="6"/>
  <c r="F15" i="6"/>
  <c r="E5" i="6"/>
  <c r="E6" i="6"/>
  <c r="E7" i="6"/>
  <c r="E8" i="6"/>
  <c r="E9" i="6"/>
  <c r="E10" i="6"/>
  <c r="E11" i="6"/>
  <c r="E12" i="6"/>
  <c r="E13" i="6"/>
  <c r="E14" i="6"/>
  <c r="E15" i="6"/>
  <c r="E16" i="6"/>
  <c r="F4" i="6"/>
  <c r="E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4" i="6" l="1"/>
  <c r="D22" i="17"/>
  <c r="D19" i="17"/>
  <c r="DZ18" i="17"/>
  <c r="EC18" i="17"/>
  <c r="EB18" i="17"/>
  <c r="CE18" i="17"/>
  <c r="BZ18" i="17"/>
  <c r="BU18" i="17"/>
  <c r="BP18" i="17"/>
  <c r="BK18" i="17"/>
  <c r="BF18" i="17"/>
  <c r="AZ18" i="17"/>
  <c r="AU18" i="17"/>
  <c r="AP18" i="17"/>
  <c r="DU18" i="17" s="1"/>
  <c r="AK18" i="17"/>
  <c r="DO18" i="17" s="1"/>
  <c r="AF18" i="17"/>
  <c r="AA18" i="17"/>
  <c r="T18" i="17"/>
  <c r="V18" i="17" s="1"/>
  <c r="DR18" i="17" s="1"/>
  <c r="Q18" i="17"/>
  <c r="F18" i="17"/>
  <c r="E18" i="17"/>
  <c r="DW18" i="17" s="1"/>
  <c r="DX18" i="17" s="1"/>
  <c r="DZ17" i="17"/>
  <c r="EC17" i="17"/>
  <c r="EB17" i="17"/>
  <c r="CE17" i="17"/>
  <c r="BZ17" i="17"/>
  <c r="BU17" i="17"/>
  <c r="BP17" i="17"/>
  <c r="BK17" i="17"/>
  <c r="BF17" i="17"/>
  <c r="AZ17" i="17"/>
  <c r="AU17" i="17"/>
  <c r="AP17" i="17"/>
  <c r="DU17" i="17" s="1"/>
  <c r="AK17" i="17"/>
  <c r="DO17" i="17" s="1"/>
  <c r="AF17" i="17"/>
  <c r="AA17" i="17"/>
  <c r="T17" i="17"/>
  <c r="V17" i="17" s="1"/>
  <c r="DR17" i="17" s="1"/>
  <c r="Q17" i="17"/>
  <c r="DL17" i="17" s="1"/>
  <c r="F17" i="17"/>
  <c r="E17" i="17"/>
  <c r="DW17" i="17" s="1"/>
  <c r="DX17" i="17" s="1"/>
  <c r="DZ16" i="17"/>
  <c r="EC16" i="17"/>
  <c r="EB16" i="17"/>
  <c r="CE16" i="17"/>
  <c r="BZ16" i="17"/>
  <c r="BU16" i="17"/>
  <c r="BP16" i="17"/>
  <c r="BK16" i="17"/>
  <c r="BF16" i="17"/>
  <c r="AZ16" i="17"/>
  <c r="AU16" i="17"/>
  <c r="AP16" i="17"/>
  <c r="DU16" i="17" s="1"/>
  <c r="AK16" i="17"/>
  <c r="DO16" i="17" s="1"/>
  <c r="AF16" i="17"/>
  <c r="AA16" i="17"/>
  <c r="T16" i="17"/>
  <c r="Q16" i="17"/>
  <c r="F16" i="17"/>
  <c r="E16" i="17"/>
  <c r="DW16" i="17" s="1"/>
  <c r="DX16" i="17" s="1"/>
  <c r="D16" i="17"/>
  <c r="DZ15" i="17"/>
  <c r="EC15" i="17"/>
  <c r="EB15" i="17"/>
  <c r="CE15" i="17"/>
  <c r="BZ15" i="17"/>
  <c r="BU15" i="17"/>
  <c r="BP15" i="17"/>
  <c r="BK15" i="17"/>
  <c r="BF15" i="17"/>
  <c r="AZ15" i="17"/>
  <c r="AU15" i="17"/>
  <c r="AP15" i="17"/>
  <c r="DU15" i="17" s="1"/>
  <c r="AK15" i="17"/>
  <c r="DO15" i="17" s="1"/>
  <c r="AF15" i="17"/>
  <c r="AA15" i="17"/>
  <c r="T15" i="17"/>
  <c r="V15" i="17" s="1"/>
  <c r="DR15" i="17" s="1"/>
  <c r="Q15" i="17"/>
  <c r="DL15" i="17" s="1"/>
  <c r="F15" i="17"/>
  <c r="E15" i="17"/>
  <c r="DW15" i="17" s="1"/>
  <c r="DX15" i="17" s="1"/>
  <c r="D15" i="17"/>
  <c r="DZ14" i="17"/>
  <c r="EC14" i="17"/>
  <c r="EB14" i="17"/>
  <c r="CE14" i="17"/>
  <c r="BZ14" i="17"/>
  <c r="BU14" i="17"/>
  <c r="BP14" i="17"/>
  <c r="BK14" i="17"/>
  <c r="BF14" i="17"/>
  <c r="AZ14" i="17"/>
  <c r="AU14" i="17"/>
  <c r="AP14" i="17"/>
  <c r="DU14" i="17" s="1"/>
  <c r="AK14" i="17"/>
  <c r="DO14" i="17" s="1"/>
  <c r="AF14" i="17"/>
  <c r="AA14" i="17"/>
  <c r="T14" i="17"/>
  <c r="Q14" i="17"/>
  <c r="F14" i="17"/>
  <c r="E14" i="17"/>
  <c r="DW14" i="17" s="1"/>
  <c r="DX14" i="17" s="1"/>
  <c r="D14" i="17"/>
  <c r="DZ13" i="17"/>
  <c r="EC13" i="17"/>
  <c r="EB13" i="17"/>
  <c r="CE13" i="17"/>
  <c r="BZ13" i="17"/>
  <c r="BU13" i="17"/>
  <c r="BP13" i="17"/>
  <c r="BK13" i="17"/>
  <c r="BF13" i="17"/>
  <c r="AZ13" i="17"/>
  <c r="AU13" i="17"/>
  <c r="AP13" i="17"/>
  <c r="DU13" i="17" s="1"/>
  <c r="AK13" i="17"/>
  <c r="DO13" i="17" s="1"/>
  <c r="AF13" i="17"/>
  <c r="AA13" i="17"/>
  <c r="T13" i="17"/>
  <c r="V13" i="17" s="1"/>
  <c r="DR13" i="17" s="1"/>
  <c r="Q13" i="17"/>
  <c r="DL13" i="17" s="1"/>
  <c r="F13" i="17"/>
  <c r="E13" i="17"/>
  <c r="DW13" i="17" s="1"/>
  <c r="DX13" i="17" s="1"/>
  <c r="D13" i="17"/>
  <c r="DZ12" i="17"/>
  <c r="EC12" i="17"/>
  <c r="EB12" i="17"/>
  <c r="CE12" i="17"/>
  <c r="BZ12" i="17"/>
  <c r="BU12" i="17"/>
  <c r="BP12" i="17"/>
  <c r="BK12" i="17"/>
  <c r="BF12" i="17"/>
  <c r="AZ12" i="17"/>
  <c r="AU12" i="17"/>
  <c r="AP12" i="17"/>
  <c r="DU12" i="17" s="1"/>
  <c r="AK12" i="17"/>
  <c r="DO12" i="17" s="1"/>
  <c r="AF12" i="17"/>
  <c r="AA12" i="17"/>
  <c r="T12" i="17"/>
  <c r="V12" i="17" s="1"/>
  <c r="DR12" i="17" s="1"/>
  <c r="Q12" i="17"/>
  <c r="F12" i="17"/>
  <c r="E12" i="17"/>
  <c r="DW12" i="17" s="1"/>
  <c r="DX12" i="17" s="1"/>
  <c r="D12" i="17"/>
  <c r="DZ11" i="17"/>
  <c r="EC11" i="17"/>
  <c r="EB11" i="17"/>
  <c r="CE11" i="17"/>
  <c r="BZ11" i="17"/>
  <c r="BU11" i="17"/>
  <c r="BP11" i="17"/>
  <c r="BK11" i="17"/>
  <c r="BF11" i="17"/>
  <c r="AZ11" i="17"/>
  <c r="AU11" i="17"/>
  <c r="AP11" i="17"/>
  <c r="DU11" i="17" s="1"/>
  <c r="AK11" i="17"/>
  <c r="DO11" i="17" s="1"/>
  <c r="AF11" i="17"/>
  <c r="AA11" i="17"/>
  <c r="T11" i="17"/>
  <c r="V11" i="17" s="1"/>
  <c r="DR11" i="17" s="1"/>
  <c r="Q11" i="17"/>
  <c r="DL11" i="17" s="1"/>
  <c r="F11" i="17"/>
  <c r="E11" i="17"/>
  <c r="DW11" i="17" s="1"/>
  <c r="DX11" i="17" s="1"/>
  <c r="D11" i="17"/>
  <c r="DZ10" i="17"/>
  <c r="EC10" i="17"/>
  <c r="EB10" i="17"/>
  <c r="CE10" i="17"/>
  <c r="BZ10" i="17"/>
  <c r="BU10" i="17"/>
  <c r="BP10" i="17"/>
  <c r="BK10" i="17"/>
  <c r="BF10" i="17"/>
  <c r="AZ10" i="17"/>
  <c r="AU10" i="17"/>
  <c r="AP10" i="17"/>
  <c r="DU10" i="17" s="1"/>
  <c r="AK10" i="17"/>
  <c r="DO10" i="17" s="1"/>
  <c r="AF10" i="17"/>
  <c r="AA10" i="17"/>
  <c r="T10" i="17"/>
  <c r="Q10" i="17"/>
  <c r="F10" i="17"/>
  <c r="E10" i="17"/>
  <c r="DW10" i="17" s="1"/>
  <c r="DX10" i="17" s="1"/>
  <c r="D10" i="17"/>
  <c r="EC9" i="17"/>
  <c r="DZ9" i="17"/>
  <c r="ED9" i="17"/>
  <c r="EB9" i="17"/>
  <c r="CE9" i="17"/>
  <c r="BZ9" i="17"/>
  <c r="BU9" i="17"/>
  <c r="BP9" i="17"/>
  <c r="BK9" i="17"/>
  <c r="BF9" i="17"/>
  <c r="AZ9" i="17"/>
  <c r="AU9" i="17"/>
  <c r="AP9" i="17"/>
  <c r="DU9" i="17" s="1"/>
  <c r="AK9" i="17"/>
  <c r="DO9" i="17" s="1"/>
  <c r="AF9" i="17"/>
  <c r="AA9" i="17"/>
  <c r="V9" i="17"/>
  <c r="DR9" i="17" s="1"/>
  <c r="Q9" i="17"/>
  <c r="DL9" i="17" s="1"/>
  <c r="F9" i="17"/>
  <c r="E9" i="17"/>
  <c r="DW9" i="17" s="1"/>
  <c r="DX9" i="17" s="1"/>
  <c r="D9" i="17"/>
  <c r="DZ8" i="17"/>
  <c r="ED8" i="17"/>
  <c r="EC8" i="17"/>
  <c r="EB8" i="17"/>
  <c r="CE8" i="17"/>
  <c r="BZ8" i="17"/>
  <c r="BU8" i="17"/>
  <c r="BP8" i="17"/>
  <c r="BK8" i="17"/>
  <c r="BF8" i="17"/>
  <c r="AZ8" i="17"/>
  <c r="AU8" i="17"/>
  <c r="AP8" i="17"/>
  <c r="DU8" i="17" s="1"/>
  <c r="AK8" i="17"/>
  <c r="DO8" i="17" s="1"/>
  <c r="AF8" i="17"/>
  <c r="AA8" i="17"/>
  <c r="V8" i="17"/>
  <c r="DR8" i="17" s="1"/>
  <c r="Q8" i="17"/>
  <c r="DL8" i="17" s="1"/>
  <c r="F8" i="17"/>
  <c r="E8" i="17"/>
  <c r="DW8" i="17" s="1"/>
  <c r="DX8" i="17" s="1"/>
  <c r="D8" i="17"/>
  <c r="DZ7" i="17"/>
  <c r="ED7" i="17"/>
  <c r="EC7" i="17"/>
  <c r="EB7" i="17"/>
  <c r="CE7" i="17"/>
  <c r="BZ7" i="17"/>
  <c r="BU7" i="17"/>
  <c r="BP7" i="17"/>
  <c r="BK7" i="17"/>
  <c r="BF7" i="17"/>
  <c r="AU7" i="17"/>
  <c r="AP7" i="17"/>
  <c r="DU7" i="17" s="1"/>
  <c r="AK7" i="17"/>
  <c r="DO7" i="17" s="1"/>
  <c r="AF7" i="17"/>
  <c r="AA7" i="17"/>
  <c r="V7" i="17"/>
  <c r="DR7" i="17" s="1"/>
  <c r="Q7" i="17"/>
  <c r="DL7" i="17" s="1"/>
  <c r="F7" i="17"/>
  <c r="E7" i="17"/>
  <c r="DW7" i="17" s="1"/>
  <c r="DX7" i="17" s="1"/>
  <c r="D7" i="17"/>
  <c r="DZ6" i="17"/>
  <c r="ED6" i="17"/>
  <c r="EC6" i="17"/>
  <c r="EB6" i="17"/>
  <c r="CE6" i="17"/>
  <c r="BZ6" i="17"/>
  <c r="BU6" i="17"/>
  <c r="BP6" i="17"/>
  <c r="BK6" i="17"/>
  <c r="BF6" i="17"/>
  <c r="AZ6" i="17"/>
  <c r="AU6" i="17"/>
  <c r="AP6" i="17"/>
  <c r="DU6" i="17" s="1"/>
  <c r="AK6" i="17"/>
  <c r="DO6" i="17" s="1"/>
  <c r="AF6" i="17"/>
  <c r="AA6" i="17"/>
  <c r="V6" i="17"/>
  <c r="DR6" i="17" s="1"/>
  <c r="Q6" i="17"/>
  <c r="DL6" i="17" s="1"/>
  <c r="F6" i="17"/>
  <c r="E6" i="17"/>
  <c r="DW6" i="17" s="1"/>
  <c r="DX6" i="17" s="1"/>
  <c r="D6" i="17"/>
  <c r="EC5" i="17"/>
  <c r="EB5" i="17"/>
  <c r="DZ5" i="17"/>
  <c r="ED5" i="17"/>
  <c r="CE5" i="17"/>
  <c r="BZ5" i="17"/>
  <c r="BU5" i="17"/>
  <c r="BP5" i="17"/>
  <c r="BK5" i="17"/>
  <c r="BF5" i="17"/>
  <c r="AZ5" i="17"/>
  <c r="AU5" i="17"/>
  <c r="AP5" i="17"/>
  <c r="DU5" i="17" s="1"/>
  <c r="AK5" i="17"/>
  <c r="DO5" i="17" s="1"/>
  <c r="AF5" i="17"/>
  <c r="AA5" i="17"/>
  <c r="V5" i="17"/>
  <c r="DR5" i="17" s="1"/>
  <c r="Q5" i="17"/>
  <c r="DL5" i="17" s="1"/>
  <c r="F5" i="17"/>
  <c r="E5" i="17"/>
  <c r="DW5" i="17" s="1"/>
  <c r="DX5" i="17" s="1"/>
  <c r="D5" i="17"/>
  <c r="DZ4" i="17"/>
  <c r="DG4" i="17"/>
  <c r="ED4" i="17" s="1"/>
  <c r="DF4" i="17"/>
  <c r="EC4" i="17" s="1"/>
  <c r="DE4" i="17"/>
  <c r="EB4" i="17" s="1"/>
  <c r="CE4" i="17"/>
  <c r="BZ4" i="17"/>
  <c r="BU4" i="17"/>
  <c r="BP4" i="17"/>
  <c r="BK4" i="17"/>
  <c r="BF4" i="17"/>
  <c r="AZ4" i="17"/>
  <c r="AU4" i="17"/>
  <c r="AP4" i="17"/>
  <c r="DU4" i="17" s="1"/>
  <c r="AK4" i="17"/>
  <c r="DO4" i="17" s="1"/>
  <c r="AF4" i="17"/>
  <c r="AA4" i="17"/>
  <c r="V4" i="17"/>
  <c r="DR4" i="17" s="1"/>
  <c r="Q4" i="17"/>
  <c r="F4" i="17"/>
  <c r="E4" i="17"/>
  <c r="D4" i="17"/>
  <c r="CD5" i="7"/>
  <c r="CD6" i="7"/>
  <c r="CD7" i="7"/>
  <c r="CD8" i="7"/>
  <c r="CD9" i="7"/>
  <c r="CD10" i="7"/>
  <c r="CD11" i="7"/>
  <c r="CD12" i="7"/>
  <c r="CD13" i="7"/>
  <c r="CD4" i="7"/>
  <c r="BY5" i="7"/>
  <c r="BY6" i="7"/>
  <c r="BY7" i="7"/>
  <c r="BY8" i="7"/>
  <c r="BY9" i="7"/>
  <c r="BY10" i="7"/>
  <c r="BY11" i="7"/>
  <c r="BY12" i="7"/>
  <c r="BY13" i="7"/>
  <c r="BY4" i="7"/>
  <c r="BT5" i="7"/>
  <c r="BT6" i="7"/>
  <c r="BT7" i="7"/>
  <c r="BT8" i="7"/>
  <c r="BT9" i="7"/>
  <c r="BT10" i="7"/>
  <c r="BT11" i="7"/>
  <c r="BT12" i="7"/>
  <c r="BT13" i="7"/>
  <c r="BT4" i="7"/>
  <c r="BO5" i="7"/>
  <c r="BO6" i="7"/>
  <c r="BO7" i="7"/>
  <c r="BO8" i="7"/>
  <c r="BO9" i="7"/>
  <c r="BO10" i="7"/>
  <c r="BO11" i="7"/>
  <c r="BO12" i="7"/>
  <c r="BO13" i="7"/>
  <c r="BO4" i="7"/>
  <c r="BE5" i="7"/>
  <c r="BE6" i="7"/>
  <c r="BE7" i="7"/>
  <c r="BE8" i="7"/>
  <c r="BE9" i="7"/>
  <c r="BE10" i="7"/>
  <c r="BE11" i="7"/>
  <c r="BE12" i="7"/>
  <c r="BE13" i="7"/>
  <c r="BE4" i="7"/>
  <c r="BJ5" i="7"/>
  <c r="BJ6" i="7"/>
  <c r="BJ7" i="7"/>
  <c r="BJ8" i="7"/>
  <c r="BJ9" i="7"/>
  <c r="BJ10" i="7"/>
  <c r="BJ11" i="7"/>
  <c r="BJ12" i="7"/>
  <c r="BJ13" i="7"/>
  <c r="BJ4" i="7"/>
  <c r="AY5" i="7"/>
  <c r="AY6" i="7"/>
  <c r="AY7" i="7"/>
  <c r="AY8" i="7"/>
  <c r="AY9" i="7"/>
  <c r="AY10" i="7"/>
  <c r="AY11" i="7"/>
  <c r="AY12" i="7"/>
  <c r="AY13" i="7"/>
  <c r="AY4" i="7"/>
  <c r="AT5" i="7"/>
  <c r="AT6" i="7"/>
  <c r="AT7" i="7"/>
  <c r="AT8" i="7"/>
  <c r="AT9" i="7"/>
  <c r="AT10" i="7"/>
  <c r="AT11" i="7"/>
  <c r="AT12" i="7"/>
  <c r="AT13" i="7"/>
  <c r="AT4" i="7"/>
  <c r="AO5" i="7"/>
  <c r="AO6" i="7"/>
  <c r="AO7" i="7"/>
  <c r="AO8" i="7"/>
  <c r="AO9" i="7"/>
  <c r="AO10" i="7"/>
  <c r="AO11" i="7"/>
  <c r="AO12" i="7"/>
  <c r="AO13" i="7"/>
  <c r="AO4" i="7"/>
  <c r="AJ5" i="7"/>
  <c r="AJ6" i="7"/>
  <c r="AJ7" i="7"/>
  <c r="AJ8" i="7"/>
  <c r="AJ9" i="7"/>
  <c r="AJ10" i="7"/>
  <c r="AJ11" i="7"/>
  <c r="AJ12" i="7"/>
  <c r="AJ13" i="7"/>
  <c r="AJ4" i="7"/>
  <c r="AE5" i="7"/>
  <c r="AE6" i="7"/>
  <c r="AE7" i="7"/>
  <c r="AE8" i="7"/>
  <c r="AE9" i="7"/>
  <c r="AE10" i="7"/>
  <c r="AE11" i="7"/>
  <c r="AE12" i="7"/>
  <c r="AE13" i="7"/>
  <c r="AE4" i="7"/>
  <c r="Z5" i="7"/>
  <c r="Z6" i="7"/>
  <c r="Z7" i="7"/>
  <c r="Z8" i="7"/>
  <c r="Z9" i="7"/>
  <c r="Z10" i="7"/>
  <c r="Z11" i="7"/>
  <c r="Z12" i="7"/>
  <c r="Z13" i="7"/>
  <c r="Z4" i="7"/>
  <c r="U5" i="7"/>
  <c r="U6" i="7"/>
  <c r="U7" i="7"/>
  <c r="U8" i="7"/>
  <c r="U9" i="7"/>
  <c r="U10" i="7"/>
  <c r="U11" i="7"/>
  <c r="U12" i="7"/>
  <c r="U13" i="7"/>
  <c r="U4" i="7"/>
  <c r="P5" i="7"/>
  <c r="P6" i="7"/>
  <c r="P7" i="7"/>
  <c r="P8" i="7"/>
  <c r="P9" i="7"/>
  <c r="P10" i="7"/>
  <c r="P11" i="7"/>
  <c r="P12" i="7"/>
  <c r="P13" i="7"/>
  <c r="P4" i="7"/>
  <c r="CE5" i="4"/>
  <c r="CE6" i="4"/>
  <c r="CE7" i="4"/>
  <c r="CE8" i="4"/>
  <c r="CE9" i="4"/>
  <c r="CE10" i="4"/>
  <c r="CE11" i="4"/>
  <c r="CE12" i="4"/>
  <c r="CE13" i="4"/>
  <c r="CE4" i="4"/>
  <c r="BZ5" i="4"/>
  <c r="BZ6" i="4"/>
  <c r="BZ7" i="4"/>
  <c r="BZ8" i="4"/>
  <c r="BZ9" i="4"/>
  <c r="BZ10" i="4"/>
  <c r="BZ11" i="4"/>
  <c r="BZ12" i="4"/>
  <c r="BZ13" i="4"/>
  <c r="BZ4" i="4"/>
  <c r="BU5" i="4"/>
  <c r="BU6" i="4"/>
  <c r="BU7" i="4"/>
  <c r="BU8" i="4"/>
  <c r="BU9" i="4"/>
  <c r="BU10" i="4"/>
  <c r="BU11" i="4"/>
  <c r="BU12" i="4"/>
  <c r="BU13" i="4"/>
  <c r="BU4" i="4"/>
  <c r="BP5" i="4"/>
  <c r="BP6" i="4"/>
  <c r="BP7" i="4"/>
  <c r="BP8" i="4"/>
  <c r="BP9" i="4"/>
  <c r="BP10" i="4"/>
  <c r="BP11" i="4"/>
  <c r="BP12" i="4"/>
  <c r="BP13" i="4"/>
  <c r="BP4" i="4"/>
  <c r="BK5" i="4"/>
  <c r="BK6" i="4"/>
  <c r="BK7" i="4"/>
  <c r="BK8" i="4"/>
  <c r="BK9" i="4"/>
  <c r="BK10" i="4"/>
  <c r="BK11" i="4"/>
  <c r="BK12" i="4"/>
  <c r="BK13" i="4"/>
  <c r="BK4" i="4"/>
  <c r="BF5" i="4"/>
  <c r="BF6" i="4"/>
  <c r="BF7" i="4"/>
  <c r="BF8" i="4"/>
  <c r="BF9" i="4"/>
  <c r="BF10" i="4"/>
  <c r="BF11" i="4"/>
  <c r="BF12" i="4"/>
  <c r="BF13" i="4"/>
  <c r="BF4" i="4"/>
  <c r="AZ5" i="4"/>
  <c r="AZ6" i="4"/>
  <c r="AZ7" i="4"/>
  <c r="AZ8" i="4"/>
  <c r="AZ9" i="4"/>
  <c r="AZ10" i="4"/>
  <c r="AZ11" i="4"/>
  <c r="AZ12" i="4"/>
  <c r="AZ13" i="4"/>
  <c r="AZ4" i="4"/>
  <c r="AU5" i="4"/>
  <c r="AU6" i="4"/>
  <c r="AU7" i="4"/>
  <c r="AU8" i="4"/>
  <c r="AU9" i="4"/>
  <c r="AU10" i="4"/>
  <c r="AU11" i="4"/>
  <c r="AU12" i="4"/>
  <c r="AU13" i="4"/>
  <c r="AU4" i="4"/>
  <c r="AP5" i="4"/>
  <c r="AP6" i="4"/>
  <c r="AP7" i="4"/>
  <c r="AP8" i="4"/>
  <c r="AP9" i="4"/>
  <c r="AP10" i="4"/>
  <c r="AP11" i="4"/>
  <c r="AP12" i="4"/>
  <c r="AP13" i="4"/>
  <c r="AP4" i="4"/>
  <c r="AK5" i="4"/>
  <c r="AK6" i="4"/>
  <c r="AK7" i="4"/>
  <c r="AK8" i="4"/>
  <c r="AK9" i="4"/>
  <c r="AK10" i="4"/>
  <c r="AK11" i="4"/>
  <c r="AK12" i="4"/>
  <c r="AK13" i="4"/>
  <c r="AK4" i="4"/>
  <c r="AF5" i="4"/>
  <c r="AF6" i="4"/>
  <c r="AF7" i="4"/>
  <c r="AF8" i="4"/>
  <c r="AF9" i="4"/>
  <c r="AF10" i="4"/>
  <c r="AF11" i="4"/>
  <c r="AF12" i="4"/>
  <c r="AF13" i="4"/>
  <c r="AF4" i="4"/>
  <c r="AA5" i="4"/>
  <c r="AA6" i="4"/>
  <c r="AA7" i="4"/>
  <c r="AA8" i="4"/>
  <c r="AA9" i="4"/>
  <c r="AA10" i="4"/>
  <c r="AA11" i="4"/>
  <c r="AA12" i="4"/>
  <c r="AA13" i="4"/>
  <c r="AA4" i="4"/>
  <c r="V5" i="4"/>
  <c r="V6" i="4"/>
  <c r="V7" i="4"/>
  <c r="V8" i="4"/>
  <c r="V9" i="4"/>
  <c r="V10" i="4"/>
  <c r="V11" i="4"/>
  <c r="V12" i="4"/>
  <c r="V13" i="4"/>
  <c r="V4" i="4"/>
  <c r="Q5" i="4"/>
  <c r="Q6" i="4"/>
  <c r="Q7" i="4"/>
  <c r="Q8" i="4"/>
  <c r="Q9" i="4"/>
  <c r="Q10" i="4"/>
  <c r="Q11" i="4"/>
  <c r="Q12" i="4"/>
  <c r="Q13" i="4"/>
  <c r="Q4" i="4"/>
  <c r="CE5" i="5"/>
  <c r="CE6" i="5"/>
  <c r="CE7" i="5"/>
  <c r="CE8" i="5"/>
  <c r="CE9" i="5"/>
  <c r="CE10" i="5"/>
  <c r="CE11" i="5"/>
  <c r="CE12" i="5"/>
  <c r="CE13" i="5"/>
  <c r="CE4" i="5"/>
  <c r="BZ5" i="5"/>
  <c r="BZ6" i="5"/>
  <c r="BZ7" i="5"/>
  <c r="BZ8" i="5"/>
  <c r="BZ9" i="5"/>
  <c r="BZ10" i="5"/>
  <c r="BZ11" i="5"/>
  <c r="BZ12" i="5"/>
  <c r="BZ13" i="5"/>
  <c r="BZ4" i="5"/>
  <c r="BU5" i="5"/>
  <c r="BU6" i="5"/>
  <c r="BU7" i="5"/>
  <c r="BU8" i="5"/>
  <c r="BU9" i="5"/>
  <c r="BU10" i="5"/>
  <c r="BU11" i="5"/>
  <c r="BU12" i="5"/>
  <c r="BU13" i="5"/>
  <c r="BU4" i="5"/>
  <c r="BP5" i="5"/>
  <c r="BP6" i="5"/>
  <c r="BP7" i="5"/>
  <c r="BP8" i="5"/>
  <c r="BP9" i="5"/>
  <c r="BP10" i="5"/>
  <c r="BP11" i="5"/>
  <c r="BP12" i="5"/>
  <c r="BP13" i="5"/>
  <c r="BP4" i="5"/>
  <c r="BK5" i="5"/>
  <c r="BK6" i="5"/>
  <c r="BK7" i="5"/>
  <c r="BK8" i="5"/>
  <c r="BK9" i="5"/>
  <c r="BK10" i="5"/>
  <c r="BK11" i="5"/>
  <c r="BK12" i="5"/>
  <c r="BK13" i="5"/>
  <c r="BK4" i="5"/>
  <c r="BF5" i="5"/>
  <c r="BF6" i="5"/>
  <c r="BF7" i="5"/>
  <c r="BF8" i="5"/>
  <c r="BF9" i="5"/>
  <c r="BF10" i="5"/>
  <c r="BF11" i="5"/>
  <c r="BF12" i="5"/>
  <c r="BF13" i="5"/>
  <c r="BF4" i="5"/>
  <c r="AZ5" i="5"/>
  <c r="AZ6" i="5"/>
  <c r="AZ7" i="5"/>
  <c r="AZ8" i="5"/>
  <c r="AZ9" i="5"/>
  <c r="AZ10" i="5"/>
  <c r="AZ11" i="5"/>
  <c r="AZ12" i="5"/>
  <c r="AZ13" i="5"/>
  <c r="AZ4" i="5"/>
  <c r="AU5" i="5"/>
  <c r="AU6" i="5"/>
  <c r="AU7" i="5"/>
  <c r="AU8" i="5"/>
  <c r="AU9" i="5"/>
  <c r="AU10" i="5"/>
  <c r="AU11" i="5"/>
  <c r="AU12" i="5"/>
  <c r="AU13" i="5"/>
  <c r="AU4" i="5"/>
  <c r="AP5" i="5"/>
  <c r="AP6" i="5"/>
  <c r="AP7" i="5"/>
  <c r="AP8" i="5"/>
  <c r="AP9" i="5"/>
  <c r="AP10" i="5"/>
  <c r="AP11" i="5"/>
  <c r="AP12" i="5"/>
  <c r="AP13" i="5"/>
  <c r="AP4" i="5"/>
  <c r="AK5" i="5"/>
  <c r="AK6" i="5"/>
  <c r="AK7" i="5"/>
  <c r="AK8" i="5"/>
  <c r="AK9" i="5"/>
  <c r="AK10" i="5"/>
  <c r="AK11" i="5"/>
  <c r="AK12" i="5"/>
  <c r="AK13" i="5"/>
  <c r="AK4" i="5"/>
  <c r="AF5" i="5"/>
  <c r="AF6" i="5"/>
  <c r="AF7" i="5"/>
  <c r="AF8" i="5"/>
  <c r="AF9" i="5"/>
  <c r="AF10" i="5"/>
  <c r="AF11" i="5"/>
  <c r="AF12" i="5"/>
  <c r="AF13" i="5"/>
  <c r="AF4" i="5"/>
  <c r="AA5" i="5"/>
  <c r="AA6" i="5"/>
  <c r="AA7" i="5"/>
  <c r="AA8" i="5"/>
  <c r="AA9" i="5"/>
  <c r="AA10" i="5"/>
  <c r="AA11" i="5"/>
  <c r="AA12" i="5"/>
  <c r="AA13" i="5"/>
  <c r="V5" i="5"/>
  <c r="V6" i="5"/>
  <c r="V7" i="5"/>
  <c r="V8" i="5"/>
  <c r="V9" i="5"/>
  <c r="V10" i="5"/>
  <c r="V11" i="5"/>
  <c r="V12" i="5"/>
  <c r="V13" i="5"/>
  <c r="Q5" i="5"/>
  <c r="Q7" i="5"/>
  <c r="Q8" i="5"/>
  <c r="Q9" i="5"/>
  <c r="Q10" i="5"/>
  <c r="Q11" i="5"/>
  <c r="Q12" i="5"/>
  <c r="Q13" i="5"/>
  <c r="AA4" i="5"/>
  <c r="V4" i="5"/>
  <c r="Q4" i="5"/>
  <c r="ED18" i="17" l="1"/>
  <c r="ED14" i="17"/>
  <c r="ED10" i="17"/>
  <c r="ED16" i="17"/>
  <c r="DI5" i="17"/>
  <c r="ED15" i="17"/>
  <c r="ED17" i="17"/>
  <c r="V14" i="17"/>
  <c r="DR14" i="17" s="1"/>
  <c r="DI11" i="17"/>
  <c r="DI12" i="17"/>
  <c r="ED13" i="17"/>
  <c r="DI10" i="17"/>
  <c r="DI4" i="17"/>
  <c r="ED11" i="17"/>
  <c r="DI15" i="17"/>
  <c r="V10" i="17"/>
  <c r="DR10" i="17" s="1"/>
  <c r="DI6" i="17"/>
  <c r="DI9" i="17"/>
  <c r="ED12" i="17"/>
  <c r="DI14" i="17"/>
  <c r="DI7" i="17"/>
  <c r="BA8" i="17"/>
  <c r="DI8" i="17"/>
  <c r="DI17" i="17"/>
  <c r="V16" i="17"/>
  <c r="DR16" i="17" s="1"/>
  <c r="DI16" i="17"/>
  <c r="DI18" i="17"/>
  <c r="DI13" i="17"/>
  <c r="DL4" i="17"/>
  <c r="BA4" i="17"/>
  <c r="BA6" i="17"/>
  <c r="BA11" i="17"/>
  <c r="BA13" i="17"/>
  <c r="BA15" i="17"/>
  <c r="BA17" i="17"/>
  <c r="BA5" i="17"/>
  <c r="BA9" i="17"/>
  <c r="BA7" i="17"/>
  <c r="DL10" i="17"/>
  <c r="DL12" i="17"/>
  <c r="BA12" i="17"/>
  <c r="DL14" i="17"/>
  <c r="DL16" i="17"/>
  <c r="DL18" i="17"/>
  <c r="BA18" i="17"/>
  <c r="EF5" i="15"/>
  <c r="EF7" i="15"/>
  <c r="EF9" i="15"/>
  <c r="EF10" i="15"/>
  <c r="EF11" i="15"/>
  <c r="EF12" i="15"/>
  <c r="EF13" i="15"/>
  <c r="EF14" i="15"/>
  <c r="EF15" i="15"/>
  <c r="EF19" i="15"/>
  <c r="EF20" i="15"/>
  <c r="EF21" i="15"/>
  <c r="EF22" i="15"/>
  <c r="EF23" i="15"/>
  <c r="EE6" i="15"/>
  <c r="EE7" i="15"/>
  <c r="EE8" i="15"/>
  <c r="EE9" i="15"/>
  <c r="EE10" i="15"/>
  <c r="EE11" i="15"/>
  <c r="EE12" i="15"/>
  <c r="EE14" i="15"/>
  <c r="EE16" i="15"/>
  <c r="EE17" i="15"/>
  <c r="EE18" i="15"/>
  <c r="EE19" i="15"/>
  <c r="EE20" i="15"/>
  <c r="EE22" i="15"/>
  <c r="EE23" i="15"/>
  <c r="EE5" i="15"/>
  <c r="ED5" i="15"/>
  <c r="ED6" i="15"/>
  <c r="ED7" i="15"/>
  <c r="ED8" i="15"/>
  <c r="ED10" i="15"/>
  <c r="ED12" i="15"/>
  <c r="ED13" i="15"/>
  <c r="ED14" i="15"/>
  <c r="ED15" i="15"/>
  <c r="ED16" i="15"/>
  <c r="ED18" i="15"/>
  <c r="ED20" i="15"/>
  <c r="ED21" i="15"/>
  <c r="ED22" i="15"/>
  <c r="ED23" i="15"/>
  <c r="DF4" i="15"/>
  <c r="ED4" i="15" s="1"/>
  <c r="EB5" i="7"/>
  <c r="EA5" i="7"/>
  <c r="EE5" i="4"/>
  <c r="ED5" i="4"/>
  <c r="EC5" i="5"/>
  <c r="EB5" i="5"/>
  <c r="EF6" i="15"/>
  <c r="EF8" i="15"/>
  <c r="EF16" i="15"/>
  <c r="EF17" i="15"/>
  <c r="EF18" i="15"/>
  <c r="EE13" i="15"/>
  <c r="EE15" i="15"/>
  <c r="EE21" i="15"/>
  <c r="ED9" i="15"/>
  <c r="ED11" i="15"/>
  <c r="ED17" i="15"/>
  <c r="ED19" i="15"/>
  <c r="EF5" i="8"/>
  <c r="EF6" i="8"/>
  <c r="EF8" i="8"/>
  <c r="EF9" i="8"/>
  <c r="EF11" i="8"/>
  <c r="EF12" i="8"/>
  <c r="EF13" i="8"/>
  <c r="EF14" i="8"/>
  <c r="EF15" i="8"/>
  <c r="EF16" i="8"/>
  <c r="EF17" i="8"/>
  <c r="EF18" i="8"/>
  <c r="EF19" i="8"/>
  <c r="EF20" i="8"/>
  <c r="EF21" i="8"/>
  <c r="EF22" i="8"/>
  <c r="EF23" i="8"/>
  <c r="EE5" i="8"/>
  <c r="EE6" i="8"/>
  <c r="EE8" i="8"/>
  <c r="EE9" i="8"/>
  <c r="EE11" i="8"/>
  <c r="EE12" i="8"/>
  <c r="EE13" i="8"/>
  <c r="EE14" i="8"/>
  <c r="EE15" i="8"/>
  <c r="EE16" i="8"/>
  <c r="EE17" i="8"/>
  <c r="EE18" i="8"/>
  <c r="EE19" i="8"/>
  <c r="EE20" i="8"/>
  <c r="EE21" i="8"/>
  <c r="EE22" i="8"/>
  <c r="EE23" i="8"/>
  <c r="ED5" i="8"/>
  <c r="ED6" i="8"/>
  <c r="ED8" i="8"/>
  <c r="ED9" i="8"/>
  <c r="ED11" i="8"/>
  <c r="ED12" i="8"/>
  <c r="ED13" i="8"/>
  <c r="ED14" i="8"/>
  <c r="ED15" i="8"/>
  <c r="ED16" i="8"/>
  <c r="ED17" i="8"/>
  <c r="ED18" i="8"/>
  <c r="ED19" i="8"/>
  <c r="ED20" i="8"/>
  <c r="ED21" i="8"/>
  <c r="ED22" i="8"/>
  <c r="ED23" i="8"/>
  <c r="ED5" i="2"/>
  <c r="ED9" i="2"/>
  <c r="ED10" i="2"/>
  <c r="ED11" i="2"/>
  <c r="ED13" i="2"/>
  <c r="ED15" i="2"/>
  <c r="ED16" i="2"/>
  <c r="ED17" i="2"/>
  <c r="ED18" i="2"/>
  <c r="ED19" i="2"/>
  <c r="ED20" i="2"/>
  <c r="ED21" i="2"/>
  <c r="ED22" i="2"/>
  <c r="ED23" i="2"/>
  <c r="EC5" i="2"/>
  <c r="EC9" i="2"/>
  <c r="EC10" i="2"/>
  <c r="EC11" i="2"/>
  <c r="EC13" i="2"/>
  <c r="EC15" i="2"/>
  <c r="EC16" i="2"/>
  <c r="EC17" i="2"/>
  <c r="EC18" i="2"/>
  <c r="EC19" i="2"/>
  <c r="EC20" i="2"/>
  <c r="EC21" i="2"/>
  <c r="EC22" i="2"/>
  <c r="EC23" i="2"/>
  <c r="EB5" i="2"/>
  <c r="EB8" i="2"/>
  <c r="EB9" i="2"/>
  <c r="EB10" i="2"/>
  <c r="EB11" i="2"/>
  <c r="EB13" i="2"/>
  <c r="EB15" i="2"/>
  <c r="EB16" i="2"/>
  <c r="EB17" i="2"/>
  <c r="EB18" i="2"/>
  <c r="EB19" i="2"/>
  <c r="EB20" i="2"/>
  <c r="EB21" i="2"/>
  <c r="EB22" i="2"/>
  <c r="EB23" i="2"/>
  <c r="EC5" i="14"/>
  <c r="EC7" i="14"/>
  <c r="EC8" i="14"/>
  <c r="EC9" i="14"/>
  <c r="EC10" i="14"/>
  <c r="EC11" i="14"/>
  <c r="EC12" i="14"/>
  <c r="EC13" i="14"/>
  <c r="EC14" i="14"/>
  <c r="EC15" i="14"/>
  <c r="EC16" i="14"/>
  <c r="EC17" i="14"/>
  <c r="EC18" i="14"/>
  <c r="EC19" i="14"/>
  <c r="EC20" i="14"/>
  <c r="EC21" i="14"/>
  <c r="EC22" i="14"/>
  <c r="EC23" i="14"/>
  <c r="EB5" i="14"/>
  <c r="EA5" i="13"/>
  <c r="DZ5" i="13"/>
  <c r="ED5" i="16"/>
  <c r="ED6" i="16"/>
  <c r="EC5" i="16"/>
  <c r="EC6" i="16"/>
  <c r="EC7" i="16"/>
  <c r="EC8" i="16"/>
  <c r="EC9" i="16"/>
  <c r="EC10" i="16"/>
  <c r="EC11" i="16"/>
  <c r="EC12" i="16"/>
  <c r="EC13" i="16"/>
  <c r="EC14" i="16"/>
  <c r="EC15" i="16"/>
  <c r="EC16" i="16"/>
  <c r="EC17" i="16"/>
  <c r="EC18" i="16"/>
  <c r="EB5" i="16"/>
  <c r="EB6" i="16"/>
  <c r="EB7" i="16"/>
  <c r="EB8" i="16"/>
  <c r="EB9" i="16"/>
  <c r="EB10" i="16"/>
  <c r="EB11" i="16"/>
  <c r="EB12" i="16"/>
  <c r="EB13" i="16"/>
  <c r="EB14" i="16"/>
  <c r="EB15" i="16"/>
  <c r="EB16" i="16"/>
  <c r="EB17" i="16"/>
  <c r="EB18" i="16"/>
  <c r="EC5" i="6"/>
  <c r="EC9" i="6"/>
  <c r="EB5" i="6"/>
  <c r="D24" i="14" a="1"/>
  <c r="D24" i="14" s="1"/>
  <c r="EC5" i="7"/>
  <c r="EC6" i="7"/>
  <c r="EC7" i="7"/>
  <c r="EC8" i="7"/>
  <c r="EC9" i="7"/>
  <c r="EC10" i="7"/>
  <c r="EC11" i="7"/>
  <c r="EC12" i="7"/>
  <c r="EC13" i="7"/>
  <c r="DF4" i="7"/>
  <c r="EC4" i="7" s="1"/>
  <c r="ED5" i="5"/>
  <c r="ED6" i="5"/>
  <c r="ED7" i="5"/>
  <c r="ED8" i="5"/>
  <c r="ED9" i="5"/>
  <c r="ED10" i="5"/>
  <c r="ED11" i="5"/>
  <c r="ED12" i="5"/>
  <c r="ED13" i="5"/>
  <c r="DG4" i="5"/>
  <c r="ED4" i="5" s="1"/>
  <c r="EF5" i="4"/>
  <c r="EF6" i="4"/>
  <c r="EF7" i="4"/>
  <c r="EF8" i="4"/>
  <c r="EF9" i="4"/>
  <c r="EF10" i="4"/>
  <c r="EF11" i="4"/>
  <c r="EF12" i="4"/>
  <c r="EF13" i="4"/>
  <c r="DG4" i="4"/>
  <c r="EF4" i="4" s="1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E5" i="16"/>
  <c r="E6" i="16"/>
  <c r="E7" i="16"/>
  <c r="E8" i="16"/>
  <c r="E9" i="16"/>
  <c r="E10" i="16"/>
  <c r="DW10" i="16" s="1"/>
  <c r="DX10" i="16" s="1"/>
  <c r="E11" i="16"/>
  <c r="DW11" i="16" s="1"/>
  <c r="DX11" i="16" s="1"/>
  <c r="E12" i="16"/>
  <c r="DW12" i="16" s="1"/>
  <c r="DX12" i="16" s="1"/>
  <c r="E13" i="16"/>
  <c r="DW13" i="16" s="1"/>
  <c r="DX13" i="16" s="1"/>
  <c r="E14" i="16"/>
  <c r="DW14" i="16" s="1"/>
  <c r="DX14" i="16" s="1"/>
  <c r="E15" i="16"/>
  <c r="DW15" i="16" s="1"/>
  <c r="DX15" i="16" s="1"/>
  <c r="E16" i="16"/>
  <c r="DW16" i="16" s="1"/>
  <c r="DX16" i="16" s="1"/>
  <c r="E17" i="16"/>
  <c r="DW17" i="16" s="1"/>
  <c r="DX17" i="16" s="1"/>
  <c r="E18" i="16"/>
  <c r="DW18" i="16" s="1"/>
  <c r="DX18" i="16" s="1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4" i="16"/>
  <c r="D22" i="16"/>
  <c r="D19" i="16"/>
  <c r="DZ18" i="16"/>
  <c r="CE18" i="16"/>
  <c r="BZ18" i="16"/>
  <c r="BU18" i="16"/>
  <c r="BP18" i="16"/>
  <c r="BK18" i="16"/>
  <c r="BF18" i="16"/>
  <c r="AZ18" i="16"/>
  <c r="AU18" i="16"/>
  <c r="AP18" i="16"/>
  <c r="DU18" i="16" s="1"/>
  <c r="AK18" i="16"/>
  <c r="DO18" i="16" s="1"/>
  <c r="AF18" i="16"/>
  <c r="AA18" i="16"/>
  <c r="T18" i="16"/>
  <c r="ED18" i="16" s="1"/>
  <c r="Q18" i="16"/>
  <c r="DL18" i="16" s="1"/>
  <c r="DZ17" i="16"/>
  <c r="CE17" i="16"/>
  <c r="BZ17" i="16"/>
  <c r="BU17" i="16"/>
  <c r="BP17" i="16"/>
  <c r="BK17" i="16"/>
  <c r="BF17" i="16"/>
  <c r="AZ17" i="16"/>
  <c r="AU17" i="16"/>
  <c r="AP17" i="16"/>
  <c r="DU17" i="16" s="1"/>
  <c r="AK17" i="16"/>
  <c r="DO17" i="16" s="1"/>
  <c r="AF17" i="16"/>
  <c r="AA17" i="16"/>
  <c r="T17" i="16"/>
  <c r="ED17" i="16" s="1"/>
  <c r="Q17" i="16"/>
  <c r="DL17" i="16" s="1"/>
  <c r="DZ16" i="16"/>
  <c r="CE16" i="16"/>
  <c r="BZ16" i="16"/>
  <c r="BU16" i="16"/>
  <c r="BP16" i="16"/>
  <c r="BK16" i="16"/>
  <c r="BF16" i="16"/>
  <c r="AZ16" i="16"/>
  <c r="AU16" i="16"/>
  <c r="AP16" i="16"/>
  <c r="DU16" i="16" s="1"/>
  <c r="AK16" i="16"/>
  <c r="DO16" i="16" s="1"/>
  <c r="AF16" i="16"/>
  <c r="AA16" i="16"/>
  <c r="T16" i="16"/>
  <c r="ED16" i="16" s="1"/>
  <c r="Q16" i="16"/>
  <c r="DL16" i="16" s="1"/>
  <c r="DZ15" i="16"/>
  <c r="CE15" i="16"/>
  <c r="BZ15" i="16"/>
  <c r="BU15" i="16"/>
  <c r="BP15" i="16"/>
  <c r="BK15" i="16"/>
  <c r="BF15" i="16"/>
  <c r="AZ15" i="16"/>
  <c r="AU15" i="16"/>
  <c r="AP15" i="16"/>
  <c r="DU15" i="16" s="1"/>
  <c r="AK15" i="16"/>
  <c r="DO15" i="16" s="1"/>
  <c r="AF15" i="16"/>
  <c r="AA15" i="16"/>
  <c r="T15" i="16"/>
  <c r="ED15" i="16" s="1"/>
  <c r="Q15" i="16"/>
  <c r="DL15" i="16" s="1"/>
  <c r="DZ14" i="16"/>
  <c r="CE14" i="16"/>
  <c r="BZ14" i="16"/>
  <c r="BU14" i="16"/>
  <c r="BP14" i="16"/>
  <c r="BK14" i="16"/>
  <c r="BF14" i="16"/>
  <c r="AZ14" i="16"/>
  <c r="AU14" i="16"/>
  <c r="AP14" i="16"/>
  <c r="DU14" i="16" s="1"/>
  <c r="AK14" i="16"/>
  <c r="DO14" i="16" s="1"/>
  <c r="AF14" i="16"/>
  <c r="AA14" i="16"/>
  <c r="T14" i="16"/>
  <c r="ED14" i="16" s="1"/>
  <c r="Q14" i="16"/>
  <c r="DL14" i="16" s="1"/>
  <c r="DZ13" i="16"/>
  <c r="CE13" i="16"/>
  <c r="BZ13" i="16"/>
  <c r="BU13" i="16"/>
  <c r="BP13" i="16"/>
  <c r="BK13" i="16"/>
  <c r="BF13" i="16"/>
  <c r="AZ13" i="16"/>
  <c r="AU13" i="16"/>
  <c r="AP13" i="16"/>
  <c r="DU13" i="16" s="1"/>
  <c r="AK13" i="16"/>
  <c r="DO13" i="16" s="1"/>
  <c r="AF13" i="16"/>
  <c r="AA13" i="16"/>
  <c r="T13" i="16"/>
  <c r="ED13" i="16" s="1"/>
  <c r="Q13" i="16"/>
  <c r="DL13" i="16" s="1"/>
  <c r="DZ12" i="16"/>
  <c r="CE12" i="16"/>
  <c r="BZ12" i="16"/>
  <c r="BU12" i="16"/>
  <c r="BP12" i="16"/>
  <c r="BK12" i="16"/>
  <c r="BF12" i="16"/>
  <c r="AZ12" i="16"/>
  <c r="AU12" i="16"/>
  <c r="AP12" i="16"/>
  <c r="DU12" i="16" s="1"/>
  <c r="AK12" i="16"/>
  <c r="DO12" i="16" s="1"/>
  <c r="AF12" i="16"/>
  <c r="AA12" i="16"/>
  <c r="T12" i="16"/>
  <c r="ED12" i="16" s="1"/>
  <c r="Q12" i="16"/>
  <c r="DL12" i="16" s="1"/>
  <c r="DZ11" i="16"/>
  <c r="CE11" i="16"/>
  <c r="BZ11" i="16"/>
  <c r="BU11" i="16"/>
  <c r="BP11" i="16"/>
  <c r="BK11" i="16"/>
  <c r="BF11" i="16"/>
  <c r="AZ11" i="16"/>
  <c r="AU11" i="16"/>
  <c r="AP11" i="16"/>
  <c r="DU11" i="16" s="1"/>
  <c r="AK11" i="16"/>
  <c r="DO11" i="16" s="1"/>
  <c r="AF11" i="16"/>
  <c r="AA11" i="16"/>
  <c r="T11" i="16"/>
  <c r="ED11" i="16" s="1"/>
  <c r="Q11" i="16"/>
  <c r="DL11" i="16" s="1"/>
  <c r="DZ10" i="16"/>
  <c r="CE10" i="16"/>
  <c r="BZ10" i="16"/>
  <c r="BU10" i="16"/>
  <c r="BP10" i="16"/>
  <c r="BK10" i="16"/>
  <c r="BF10" i="16"/>
  <c r="AZ10" i="16"/>
  <c r="AU10" i="16"/>
  <c r="AP10" i="16"/>
  <c r="DU10" i="16" s="1"/>
  <c r="AK10" i="16"/>
  <c r="DO10" i="16" s="1"/>
  <c r="AF10" i="16"/>
  <c r="AA10" i="16"/>
  <c r="T10" i="16"/>
  <c r="ED10" i="16" s="1"/>
  <c r="Q10" i="16"/>
  <c r="DL10" i="16" s="1"/>
  <c r="DZ9" i="16"/>
  <c r="CE9" i="16"/>
  <c r="BZ9" i="16"/>
  <c r="BU9" i="16"/>
  <c r="BP9" i="16"/>
  <c r="BK9" i="16"/>
  <c r="BF9" i="16"/>
  <c r="AX9" i="16"/>
  <c r="AZ9" i="16" s="1"/>
  <c r="AS9" i="16"/>
  <c r="AU9" i="16" s="1"/>
  <c r="AN9" i="16"/>
  <c r="AP9" i="16" s="1"/>
  <c r="DU9" i="16" s="1"/>
  <c r="AI9" i="16"/>
  <c r="AK9" i="16" s="1"/>
  <c r="DO9" i="16" s="1"/>
  <c r="AD9" i="16"/>
  <c r="AF9" i="16" s="1"/>
  <c r="Y9" i="16"/>
  <c r="AA9" i="16" s="1"/>
  <c r="T9" i="16"/>
  <c r="Q9" i="16"/>
  <c r="DL9" i="16" s="1"/>
  <c r="DZ8" i="16"/>
  <c r="CE8" i="16"/>
  <c r="BZ8" i="16"/>
  <c r="BU8" i="16"/>
  <c r="BP8" i="16"/>
  <c r="BK8" i="16"/>
  <c r="BF8" i="16"/>
  <c r="AX8" i="16"/>
  <c r="AZ8" i="16" s="1"/>
  <c r="AS8" i="16"/>
  <c r="AU8" i="16" s="1"/>
  <c r="AN8" i="16"/>
  <c r="AP8" i="16" s="1"/>
  <c r="DU8" i="16" s="1"/>
  <c r="AI8" i="16"/>
  <c r="AK8" i="16" s="1"/>
  <c r="DO8" i="16" s="1"/>
  <c r="AD8" i="16"/>
  <c r="AF8" i="16" s="1"/>
  <c r="Y8" i="16"/>
  <c r="AA8" i="16" s="1"/>
  <c r="T8" i="16"/>
  <c r="Q8" i="16"/>
  <c r="DL8" i="16" s="1"/>
  <c r="DZ7" i="16"/>
  <c r="CE7" i="16"/>
  <c r="BZ7" i="16"/>
  <c r="BU7" i="16"/>
  <c r="BP7" i="16"/>
  <c r="BK7" i="16"/>
  <c r="BF7" i="16"/>
  <c r="AX7" i="16"/>
  <c r="AZ7" i="16" s="1"/>
  <c r="AS7" i="16"/>
  <c r="AU7" i="16" s="1"/>
  <c r="AN7" i="16"/>
  <c r="AP7" i="16" s="1"/>
  <c r="DU7" i="16" s="1"/>
  <c r="AI7" i="16"/>
  <c r="AK7" i="16" s="1"/>
  <c r="DO7" i="16" s="1"/>
  <c r="AD7" i="16"/>
  <c r="AF7" i="16" s="1"/>
  <c r="Y7" i="16"/>
  <c r="T7" i="16"/>
  <c r="Q7" i="16"/>
  <c r="DL7" i="16" s="1"/>
  <c r="DZ6" i="16"/>
  <c r="CE6" i="16"/>
  <c r="BZ6" i="16"/>
  <c r="BU6" i="16"/>
  <c r="BP6" i="16"/>
  <c r="BK6" i="16"/>
  <c r="BF6" i="16"/>
  <c r="AZ6" i="16"/>
  <c r="AU6" i="16"/>
  <c r="AP6" i="16"/>
  <c r="DU6" i="16" s="1"/>
  <c r="AK6" i="16"/>
  <c r="DO6" i="16" s="1"/>
  <c r="AF6" i="16"/>
  <c r="AA6" i="16"/>
  <c r="V6" i="16"/>
  <c r="DR6" i="16" s="1"/>
  <c r="Q6" i="16"/>
  <c r="DL6" i="16" s="1"/>
  <c r="DZ5" i="16"/>
  <c r="CE5" i="16"/>
  <c r="BZ5" i="16"/>
  <c r="BU5" i="16"/>
  <c r="BP5" i="16"/>
  <c r="BK5" i="16"/>
  <c r="BF5" i="16"/>
  <c r="AZ5" i="16"/>
  <c r="AU5" i="16"/>
  <c r="AP5" i="16"/>
  <c r="DU5" i="16" s="1"/>
  <c r="AK5" i="16"/>
  <c r="DO5" i="16" s="1"/>
  <c r="AF5" i="16"/>
  <c r="AA5" i="16"/>
  <c r="Q5" i="16"/>
  <c r="DZ4" i="16"/>
  <c r="DG4" i="16"/>
  <c r="ED4" i="16" s="1"/>
  <c r="DF4" i="16"/>
  <c r="EC4" i="16" s="1"/>
  <c r="DE4" i="16"/>
  <c r="EB4" i="16" s="1"/>
  <c r="CE4" i="16"/>
  <c r="BZ4" i="16"/>
  <c r="BU4" i="16"/>
  <c r="BP4" i="16"/>
  <c r="BK4" i="16"/>
  <c r="BF4" i="16"/>
  <c r="AZ4" i="16"/>
  <c r="AU4" i="16"/>
  <c r="AP4" i="16"/>
  <c r="DU4" i="16" s="1"/>
  <c r="AK4" i="16"/>
  <c r="DO4" i="16" s="1"/>
  <c r="AF4" i="16"/>
  <c r="AA4" i="16"/>
  <c r="V4" i="16"/>
  <c r="Q4" i="16"/>
  <c r="DL4" i="16" s="1"/>
  <c r="T10" i="6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4" i="15"/>
  <c r="F5" i="15"/>
  <c r="F6" i="15"/>
  <c r="F7" i="15"/>
  <c r="F8" i="15"/>
  <c r="F9" i="15"/>
  <c r="F10" i="15"/>
  <c r="F11" i="15"/>
  <c r="DX11" i="15" s="1"/>
  <c r="DY11" i="15" s="1"/>
  <c r="F12" i="15"/>
  <c r="DX12" i="15" s="1"/>
  <c r="DY12" i="15" s="1"/>
  <c r="F13" i="15"/>
  <c r="DX13" i="15" s="1"/>
  <c r="DY13" i="15" s="1"/>
  <c r="F14" i="15"/>
  <c r="DX14" i="15" s="1"/>
  <c r="DY14" i="15" s="1"/>
  <c r="F15" i="15"/>
  <c r="DX15" i="15" s="1"/>
  <c r="DY15" i="15" s="1"/>
  <c r="F16" i="15"/>
  <c r="DX16" i="15" s="1"/>
  <c r="DY16" i="15" s="1"/>
  <c r="F17" i="15"/>
  <c r="DX17" i="15" s="1"/>
  <c r="DY17" i="15" s="1"/>
  <c r="F18" i="15"/>
  <c r="DX18" i="15" s="1"/>
  <c r="DY18" i="15" s="1"/>
  <c r="F19" i="15"/>
  <c r="DX19" i="15" s="1"/>
  <c r="DY19" i="15" s="1"/>
  <c r="F20" i="15"/>
  <c r="DX20" i="15" s="1"/>
  <c r="DY20" i="15" s="1"/>
  <c r="F21" i="15"/>
  <c r="DX21" i="15" s="1"/>
  <c r="DY21" i="15" s="1"/>
  <c r="F22" i="15"/>
  <c r="DX22" i="15" s="1"/>
  <c r="DY22" i="15" s="1"/>
  <c r="F23" i="15"/>
  <c r="DX23" i="15" s="1"/>
  <c r="DY23" i="15" s="1"/>
  <c r="F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4" i="15"/>
  <c r="D27" i="15"/>
  <c r="DT24" i="15"/>
  <c r="EA23" i="15"/>
  <c r="CF23" i="15"/>
  <c r="CA23" i="15"/>
  <c r="BV23" i="15"/>
  <c r="BQ23" i="15"/>
  <c r="BL23" i="15"/>
  <c r="BG23" i="15"/>
  <c r="BA23" i="15"/>
  <c r="AV23" i="15"/>
  <c r="AQ23" i="15"/>
  <c r="DV23" i="15" s="1"/>
  <c r="AL23" i="15"/>
  <c r="DP23" i="15" s="1"/>
  <c r="AG23" i="15"/>
  <c r="AB23" i="15"/>
  <c r="W23" i="15"/>
  <c r="DS23" i="15" s="1"/>
  <c r="R23" i="15"/>
  <c r="DM23" i="15" s="1"/>
  <c r="EA22" i="15"/>
  <c r="CF22" i="15"/>
  <c r="CA22" i="15"/>
  <c r="BV22" i="15"/>
  <c r="BQ22" i="15"/>
  <c r="BL22" i="15"/>
  <c r="BG22" i="15"/>
  <c r="BA22" i="15"/>
  <c r="AV22" i="15"/>
  <c r="AQ22" i="15"/>
  <c r="DV22" i="15" s="1"/>
  <c r="AL22" i="15"/>
  <c r="DP22" i="15" s="1"/>
  <c r="AG22" i="15"/>
  <c r="AB22" i="15"/>
  <c r="W22" i="15"/>
  <c r="DS22" i="15" s="1"/>
  <c r="R22" i="15"/>
  <c r="DM22" i="15" s="1"/>
  <c r="EA21" i="15"/>
  <c r="CF21" i="15"/>
  <c r="CA21" i="15"/>
  <c r="BV21" i="15"/>
  <c r="BQ21" i="15"/>
  <c r="BL21" i="15"/>
  <c r="BG21" i="15"/>
  <c r="BA21" i="15"/>
  <c r="AV21" i="15"/>
  <c r="AQ21" i="15"/>
  <c r="DV21" i="15" s="1"/>
  <c r="AL21" i="15"/>
  <c r="DP21" i="15" s="1"/>
  <c r="AG21" i="15"/>
  <c r="AB21" i="15"/>
  <c r="W21" i="15"/>
  <c r="DS21" i="15" s="1"/>
  <c r="R21" i="15"/>
  <c r="DM21" i="15" s="1"/>
  <c r="EA20" i="15"/>
  <c r="CF20" i="15"/>
  <c r="CA20" i="15"/>
  <c r="BV20" i="15"/>
  <c r="BQ20" i="15"/>
  <c r="BL20" i="15"/>
  <c r="BG20" i="15"/>
  <c r="BA20" i="15"/>
  <c r="AV20" i="15"/>
  <c r="AQ20" i="15"/>
  <c r="DV20" i="15" s="1"/>
  <c r="AL20" i="15"/>
  <c r="DP20" i="15" s="1"/>
  <c r="AG20" i="15"/>
  <c r="AB20" i="15"/>
  <c r="W20" i="15"/>
  <c r="DS20" i="15" s="1"/>
  <c r="R20" i="15"/>
  <c r="DM20" i="15" s="1"/>
  <c r="EA19" i="15"/>
  <c r="CF19" i="15"/>
  <c r="CA19" i="15"/>
  <c r="BV19" i="15"/>
  <c r="BQ19" i="15"/>
  <c r="BL19" i="15"/>
  <c r="BG19" i="15"/>
  <c r="BA19" i="15"/>
  <c r="AV19" i="15"/>
  <c r="AQ19" i="15"/>
  <c r="DV19" i="15" s="1"/>
  <c r="AL19" i="15"/>
  <c r="DP19" i="15" s="1"/>
  <c r="AG19" i="15"/>
  <c r="AB19" i="15"/>
  <c r="W19" i="15"/>
  <c r="DS19" i="15" s="1"/>
  <c r="R19" i="15"/>
  <c r="DM19" i="15" s="1"/>
  <c r="EA18" i="15"/>
  <c r="CF18" i="15"/>
  <c r="CA18" i="15"/>
  <c r="BV18" i="15"/>
  <c r="BQ18" i="15"/>
  <c r="BL18" i="15"/>
  <c r="BG18" i="15"/>
  <c r="BA18" i="15"/>
  <c r="AV18" i="15"/>
  <c r="AQ18" i="15"/>
  <c r="DV18" i="15" s="1"/>
  <c r="AL18" i="15"/>
  <c r="DP18" i="15" s="1"/>
  <c r="AG18" i="15"/>
  <c r="AB18" i="15"/>
  <c r="W18" i="15"/>
  <c r="DS18" i="15" s="1"/>
  <c r="R18" i="15"/>
  <c r="DM18" i="15" s="1"/>
  <c r="EA17" i="15"/>
  <c r="CF17" i="15"/>
  <c r="CA17" i="15"/>
  <c r="BV17" i="15"/>
  <c r="BQ17" i="15"/>
  <c r="BL17" i="15"/>
  <c r="BG17" i="15"/>
  <c r="BA17" i="15"/>
  <c r="AV17" i="15"/>
  <c r="AQ17" i="15"/>
  <c r="DV17" i="15" s="1"/>
  <c r="AL17" i="15"/>
  <c r="DP17" i="15" s="1"/>
  <c r="AG17" i="15"/>
  <c r="AB17" i="15"/>
  <c r="W17" i="15"/>
  <c r="DS17" i="15" s="1"/>
  <c r="R17" i="15"/>
  <c r="DM17" i="15" s="1"/>
  <c r="EA16" i="15"/>
  <c r="CF16" i="15"/>
  <c r="CA16" i="15"/>
  <c r="BV16" i="15"/>
  <c r="BQ16" i="15"/>
  <c r="BL16" i="15"/>
  <c r="BG16" i="15"/>
  <c r="BA16" i="15"/>
  <c r="AV16" i="15"/>
  <c r="AQ16" i="15"/>
  <c r="DV16" i="15" s="1"/>
  <c r="AL16" i="15"/>
  <c r="DP16" i="15" s="1"/>
  <c r="AG16" i="15"/>
  <c r="AB16" i="15"/>
  <c r="W16" i="15"/>
  <c r="DS16" i="15" s="1"/>
  <c r="R16" i="15"/>
  <c r="EA15" i="15"/>
  <c r="CF15" i="15"/>
  <c r="CA15" i="15"/>
  <c r="BV15" i="15"/>
  <c r="BQ15" i="15"/>
  <c r="BL15" i="15"/>
  <c r="BG15" i="15"/>
  <c r="BA15" i="15"/>
  <c r="AV15" i="15"/>
  <c r="AQ15" i="15"/>
  <c r="DV15" i="15" s="1"/>
  <c r="AL15" i="15"/>
  <c r="DP15" i="15" s="1"/>
  <c r="AG15" i="15"/>
  <c r="AB15" i="15"/>
  <c r="W15" i="15"/>
  <c r="DS15" i="15" s="1"/>
  <c r="R15" i="15"/>
  <c r="DM15" i="15" s="1"/>
  <c r="EA14" i="15"/>
  <c r="CF14" i="15"/>
  <c r="CA14" i="15"/>
  <c r="BV14" i="15"/>
  <c r="BQ14" i="15"/>
  <c r="BL14" i="15"/>
  <c r="BG14" i="15"/>
  <c r="BA14" i="15"/>
  <c r="AV14" i="15"/>
  <c r="AQ14" i="15"/>
  <c r="DV14" i="15" s="1"/>
  <c r="AL14" i="15"/>
  <c r="DP14" i="15" s="1"/>
  <c r="AG14" i="15"/>
  <c r="AB14" i="15"/>
  <c r="W14" i="15"/>
  <c r="DS14" i="15" s="1"/>
  <c r="R14" i="15"/>
  <c r="DM14" i="15" s="1"/>
  <c r="EA13" i="15"/>
  <c r="CF13" i="15"/>
  <c r="CA13" i="15"/>
  <c r="BV13" i="15"/>
  <c r="BQ13" i="15"/>
  <c r="BL13" i="15"/>
  <c r="BG13" i="15"/>
  <c r="BA13" i="15"/>
  <c r="AV13" i="15"/>
  <c r="AQ13" i="15"/>
  <c r="DV13" i="15" s="1"/>
  <c r="AL13" i="15"/>
  <c r="DP13" i="15" s="1"/>
  <c r="AG13" i="15"/>
  <c r="AB13" i="15"/>
  <c r="W13" i="15"/>
  <c r="DS13" i="15" s="1"/>
  <c r="R13" i="15"/>
  <c r="DM13" i="15" s="1"/>
  <c r="EA12" i="15"/>
  <c r="CF12" i="15"/>
  <c r="CA12" i="15"/>
  <c r="BV12" i="15"/>
  <c r="BQ12" i="15"/>
  <c r="BL12" i="15"/>
  <c r="BG12" i="15"/>
  <c r="BA12" i="15"/>
  <c r="AV12" i="15"/>
  <c r="AQ12" i="15"/>
  <c r="DV12" i="15" s="1"/>
  <c r="AL12" i="15"/>
  <c r="DP12" i="15" s="1"/>
  <c r="AG12" i="15"/>
  <c r="AB12" i="15"/>
  <c r="W12" i="15"/>
  <c r="DS12" i="15" s="1"/>
  <c r="R12" i="15"/>
  <c r="DM12" i="15" s="1"/>
  <c r="EA11" i="15"/>
  <c r="CF11" i="15"/>
  <c r="CA11" i="15"/>
  <c r="BV11" i="15"/>
  <c r="BQ11" i="15"/>
  <c r="BL11" i="15"/>
  <c r="BG11" i="15"/>
  <c r="BA11" i="15"/>
  <c r="AV11" i="15"/>
  <c r="AQ11" i="15"/>
  <c r="DV11" i="15" s="1"/>
  <c r="AL11" i="15"/>
  <c r="DP11" i="15" s="1"/>
  <c r="AG11" i="15"/>
  <c r="AB11" i="15"/>
  <c r="W11" i="15"/>
  <c r="DS11" i="15" s="1"/>
  <c r="R11" i="15"/>
  <c r="DM11" i="15" s="1"/>
  <c r="EA10" i="15"/>
  <c r="CF10" i="15"/>
  <c r="CA10" i="15"/>
  <c r="BV10" i="15"/>
  <c r="BQ10" i="15"/>
  <c r="BL10" i="15"/>
  <c r="BG10" i="15"/>
  <c r="BA10" i="15"/>
  <c r="AV10" i="15"/>
  <c r="AQ10" i="15"/>
  <c r="DV10" i="15" s="1"/>
  <c r="AL10" i="15"/>
  <c r="DP10" i="15" s="1"/>
  <c r="AG10" i="15"/>
  <c r="AB10" i="15"/>
  <c r="W10" i="15"/>
  <c r="DS10" i="15" s="1"/>
  <c r="R10" i="15"/>
  <c r="DM10" i="15" s="1"/>
  <c r="EA9" i="15"/>
  <c r="CF9" i="15"/>
  <c r="CA9" i="15"/>
  <c r="BV9" i="15"/>
  <c r="BQ9" i="15"/>
  <c r="BL9" i="15"/>
  <c r="BG9" i="15"/>
  <c r="BA9" i="15"/>
  <c r="AV9" i="15"/>
  <c r="AQ9" i="15"/>
  <c r="DV9" i="15" s="1"/>
  <c r="AL9" i="15"/>
  <c r="DP9" i="15" s="1"/>
  <c r="AG9" i="15"/>
  <c r="AB9" i="15"/>
  <c r="W9" i="15"/>
  <c r="DS9" i="15" s="1"/>
  <c r="R9" i="15"/>
  <c r="DM9" i="15" s="1"/>
  <c r="EA8" i="15"/>
  <c r="CF8" i="15"/>
  <c r="CA8" i="15"/>
  <c r="BV8" i="15"/>
  <c r="BQ8" i="15"/>
  <c r="BL8" i="15"/>
  <c r="BG8" i="15"/>
  <c r="BA8" i="15"/>
  <c r="AV8" i="15"/>
  <c r="AQ8" i="15"/>
  <c r="DV8" i="15" s="1"/>
  <c r="AL8" i="15"/>
  <c r="DP8" i="15" s="1"/>
  <c r="AG8" i="15"/>
  <c r="AB8" i="15"/>
  <c r="W8" i="15"/>
  <c r="DS8" i="15" s="1"/>
  <c r="R8" i="15"/>
  <c r="DM8" i="15" s="1"/>
  <c r="EA7" i="15"/>
  <c r="CF7" i="15"/>
  <c r="CA7" i="15"/>
  <c r="BV7" i="15"/>
  <c r="BQ7" i="15"/>
  <c r="BL7" i="15"/>
  <c r="BG7" i="15"/>
  <c r="BA7" i="15"/>
  <c r="AV7" i="15"/>
  <c r="AQ7" i="15"/>
  <c r="DV7" i="15" s="1"/>
  <c r="AL7" i="15"/>
  <c r="DP7" i="15" s="1"/>
  <c r="AG7" i="15"/>
  <c r="AB7" i="15"/>
  <c r="W7" i="15"/>
  <c r="DS7" i="15" s="1"/>
  <c r="R7" i="15"/>
  <c r="DM7" i="15" s="1"/>
  <c r="EA6" i="15"/>
  <c r="CF6" i="15"/>
  <c r="CA6" i="15"/>
  <c r="BV6" i="15"/>
  <c r="BQ6" i="15"/>
  <c r="BL6" i="15"/>
  <c r="BG6" i="15"/>
  <c r="BA6" i="15"/>
  <c r="AV6" i="15"/>
  <c r="AQ6" i="15"/>
  <c r="DV6" i="15" s="1"/>
  <c r="AL6" i="15"/>
  <c r="DP6" i="15" s="1"/>
  <c r="AG6" i="15"/>
  <c r="AB6" i="15"/>
  <c r="W6" i="15"/>
  <c r="DS6" i="15" s="1"/>
  <c r="R6" i="15"/>
  <c r="DM6" i="15" s="1"/>
  <c r="EA5" i="15"/>
  <c r="CF5" i="15"/>
  <c r="CA5" i="15"/>
  <c r="BV5" i="15"/>
  <c r="BQ5" i="15"/>
  <c r="BL5" i="15"/>
  <c r="BG5" i="15"/>
  <c r="BA5" i="15"/>
  <c r="AV5" i="15"/>
  <c r="AQ5" i="15"/>
  <c r="DV5" i="15" s="1"/>
  <c r="AL5" i="15"/>
  <c r="DP5" i="15" s="1"/>
  <c r="AG5" i="15"/>
  <c r="AB5" i="15"/>
  <c r="W5" i="15"/>
  <c r="DS5" i="15" s="1"/>
  <c r="R5" i="15"/>
  <c r="DM5" i="15" s="1"/>
  <c r="EA4" i="15"/>
  <c r="DH4" i="15"/>
  <c r="EF4" i="15" s="1"/>
  <c r="DG4" i="15"/>
  <c r="EE4" i="15" s="1"/>
  <c r="CF4" i="15"/>
  <c r="CA4" i="15"/>
  <c r="BV4" i="15"/>
  <c r="BQ4" i="15"/>
  <c r="BL4" i="15"/>
  <c r="BG4" i="15"/>
  <c r="BA4" i="15"/>
  <c r="AV4" i="15"/>
  <c r="AQ4" i="15"/>
  <c r="DV4" i="15" s="1"/>
  <c r="AL4" i="15"/>
  <c r="DP4" i="15" s="1"/>
  <c r="AG4" i="15"/>
  <c r="AB4" i="15"/>
  <c r="W4" i="15"/>
  <c r="DS4" i="15" s="1"/>
  <c r="R4" i="15"/>
  <c r="DM4" i="15" s="1"/>
  <c r="DJ4" i="15" l="1"/>
  <c r="DJ5" i="15"/>
  <c r="DJ11" i="15"/>
  <c r="DJ16" i="15"/>
  <c r="DJ12" i="15"/>
  <c r="DJ13" i="15"/>
  <c r="DK13" i="15" s="1"/>
  <c r="BB14" i="15"/>
  <c r="DJ17" i="15"/>
  <c r="BB18" i="15"/>
  <c r="DJ15" i="15"/>
  <c r="DJ19" i="15"/>
  <c r="DJ10" i="15"/>
  <c r="BB13" i="15"/>
  <c r="BB17" i="15"/>
  <c r="DJ21" i="15"/>
  <c r="DJ22" i="15"/>
  <c r="BB16" i="15"/>
  <c r="DJ14" i="15"/>
  <c r="BB15" i="15"/>
  <c r="DM16" i="15"/>
  <c r="DJ18" i="15"/>
  <c r="DJ5" i="17"/>
  <c r="L5" i="17" s="1"/>
  <c r="BA14" i="17"/>
  <c r="DJ14" i="17" s="1"/>
  <c r="DJ18" i="17"/>
  <c r="DJ12" i="17"/>
  <c r="DJ13" i="17"/>
  <c r="DJ7" i="17"/>
  <c r="DJ11" i="17"/>
  <c r="BA16" i="17"/>
  <c r="DJ16" i="17" s="1"/>
  <c r="L16" i="17" s="1"/>
  <c r="DJ6" i="17"/>
  <c r="ED8" i="16"/>
  <c r="ED9" i="16"/>
  <c r="DI14" i="16"/>
  <c r="ED7" i="16"/>
  <c r="DI12" i="16"/>
  <c r="AA7" i="16"/>
  <c r="V9" i="16"/>
  <c r="DR9" i="16" s="1"/>
  <c r="DJ17" i="17"/>
  <c r="BA10" i="17"/>
  <c r="DJ10" i="17" s="1"/>
  <c r="DS10" i="17" s="1"/>
  <c r="DJ15" i="17"/>
  <c r="DJ4" i="17"/>
  <c r="L4" i="17" s="1"/>
  <c r="DJ9" i="17"/>
  <c r="DJ8" i="17"/>
  <c r="L8" i="17" s="1"/>
  <c r="DS12" i="17"/>
  <c r="DJ8" i="15"/>
  <c r="DJ9" i="15"/>
  <c r="DJ7" i="15"/>
  <c r="DI6" i="16"/>
  <c r="DI10" i="16"/>
  <c r="DI16" i="16"/>
  <c r="DI18" i="16"/>
  <c r="V7" i="16"/>
  <c r="DR7" i="16" s="1"/>
  <c r="DI8" i="16"/>
  <c r="DI9" i="16"/>
  <c r="DI17" i="16"/>
  <c r="DI13" i="16"/>
  <c r="DI15" i="16"/>
  <c r="DI5" i="16"/>
  <c r="DI4" i="16"/>
  <c r="BA4" i="16"/>
  <c r="DL5" i="16"/>
  <c r="V8" i="16"/>
  <c r="DR8" i="16" s="1"/>
  <c r="V10" i="16"/>
  <c r="DR4" i="16"/>
  <c r="V5" i="16"/>
  <c r="DR5" i="16" s="1"/>
  <c r="BA6" i="16"/>
  <c r="V11" i="16"/>
  <c r="DI11" i="16"/>
  <c r="DI7" i="16"/>
  <c r="V12" i="16"/>
  <c r="V13" i="16"/>
  <c r="V14" i="16"/>
  <c r="V15" i="16"/>
  <c r="V16" i="16"/>
  <c r="V17" i="16"/>
  <c r="V18" i="16"/>
  <c r="DJ6" i="15"/>
  <c r="BB4" i="15"/>
  <c r="DK4" i="15" s="1"/>
  <c r="M4" i="15" s="1"/>
  <c r="BB20" i="15"/>
  <c r="BB6" i="15"/>
  <c r="BB7" i="15"/>
  <c r="BB8" i="15"/>
  <c r="BB9" i="15"/>
  <c r="BB10" i="15"/>
  <c r="BB11" i="15"/>
  <c r="DK11" i="15" s="1"/>
  <c r="BB12" i="15"/>
  <c r="BB19" i="15"/>
  <c r="DK19" i="15" s="1"/>
  <c r="DJ20" i="15"/>
  <c r="BB23" i="15"/>
  <c r="DK23" i="15" s="1"/>
  <c r="BB22" i="15"/>
  <c r="DJ23" i="15"/>
  <c r="BB5" i="15"/>
  <c r="DK5" i="15" s="1"/>
  <c r="M5" i="15" s="1"/>
  <c r="BB21" i="15"/>
  <c r="DK4" i="7"/>
  <c r="DO4" i="4"/>
  <c r="DL4" i="4"/>
  <c r="T9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E8" i="14"/>
  <c r="E9" i="14"/>
  <c r="DW9" i="14" s="1"/>
  <c r="E10" i="14"/>
  <c r="DW10" i="14" s="1"/>
  <c r="DX10" i="14" s="1"/>
  <c r="E11" i="14"/>
  <c r="DW11" i="14" s="1"/>
  <c r="DX11" i="14" s="1"/>
  <c r="E12" i="14"/>
  <c r="DW12" i="14" s="1"/>
  <c r="DX12" i="14" s="1"/>
  <c r="E13" i="14"/>
  <c r="DW13" i="14" s="1"/>
  <c r="DX13" i="14" s="1"/>
  <c r="E14" i="14"/>
  <c r="DW14" i="14" s="1"/>
  <c r="DX14" i="14" s="1"/>
  <c r="E15" i="14"/>
  <c r="DW15" i="14" s="1"/>
  <c r="DX15" i="14" s="1"/>
  <c r="E16" i="14"/>
  <c r="DW16" i="14" s="1"/>
  <c r="DX16" i="14" s="1"/>
  <c r="E17" i="14"/>
  <c r="DW17" i="14" s="1"/>
  <c r="DX17" i="14" s="1"/>
  <c r="E18" i="14"/>
  <c r="DW18" i="14" s="1"/>
  <c r="DX18" i="14" s="1"/>
  <c r="E19" i="14"/>
  <c r="DW19" i="14" s="1"/>
  <c r="DX19" i="14" s="1"/>
  <c r="E20" i="14"/>
  <c r="DW20" i="14" s="1"/>
  <c r="DX20" i="14" s="1"/>
  <c r="E21" i="14"/>
  <c r="DW21" i="14" s="1"/>
  <c r="DX21" i="14" s="1"/>
  <c r="E22" i="14"/>
  <c r="DW22" i="14" s="1"/>
  <c r="DX22" i="14" s="1"/>
  <c r="E23" i="14"/>
  <c r="DW23" i="14" s="1"/>
  <c r="DX23" i="14" s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5" i="14"/>
  <c r="D6" i="14"/>
  <c r="D7" i="14"/>
  <c r="D4" i="14"/>
  <c r="E5" i="14"/>
  <c r="F5" i="14"/>
  <c r="E6" i="14"/>
  <c r="F6" i="14"/>
  <c r="E7" i="14"/>
  <c r="F7" i="14"/>
  <c r="F4" i="14"/>
  <c r="E4" i="14"/>
  <c r="D27" i="14"/>
  <c r="DZ23" i="14"/>
  <c r="EB23" i="14"/>
  <c r="CE23" i="14"/>
  <c r="BZ23" i="14"/>
  <c r="BU23" i="14"/>
  <c r="BP23" i="14"/>
  <c r="BK23" i="14"/>
  <c r="BF23" i="14"/>
  <c r="AZ23" i="14"/>
  <c r="AU23" i="14"/>
  <c r="AP23" i="14"/>
  <c r="DU23" i="14" s="1"/>
  <c r="AK23" i="14"/>
  <c r="DO23" i="14" s="1"/>
  <c r="AF23" i="14"/>
  <c r="AA23" i="14"/>
  <c r="T23" i="14"/>
  <c r="ED23" i="14" s="1"/>
  <c r="Q23" i="14"/>
  <c r="DL23" i="14" s="1"/>
  <c r="DZ22" i="14"/>
  <c r="EB22" i="14"/>
  <c r="CE22" i="14"/>
  <c r="BZ22" i="14"/>
  <c r="BU22" i="14"/>
  <c r="BP22" i="14"/>
  <c r="BK22" i="14"/>
  <c r="BF22" i="14"/>
  <c r="AZ22" i="14"/>
  <c r="AU22" i="14"/>
  <c r="AP22" i="14"/>
  <c r="DU22" i="14" s="1"/>
  <c r="AK22" i="14"/>
  <c r="DO22" i="14" s="1"/>
  <c r="AF22" i="14"/>
  <c r="AA22" i="14"/>
  <c r="T22" i="14"/>
  <c r="Q22" i="14"/>
  <c r="DL22" i="14" s="1"/>
  <c r="DZ21" i="14"/>
  <c r="EB21" i="14"/>
  <c r="CE21" i="14"/>
  <c r="BZ21" i="14"/>
  <c r="BU21" i="14"/>
  <c r="BP21" i="14"/>
  <c r="BK21" i="14"/>
  <c r="BF21" i="14"/>
  <c r="AZ21" i="14"/>
  <c r="AU21" i="14"/>
  <c r="AP21" i="14"/>
  <c r="DU21" i="14" s="1"/>
  <c r="AK21" i="14"/>
  <c r="DO21" i="14" s="1"/>
  <c r="AF21" i="14"/>
  <c r="AA21" i="14"/>
  <c r="V21" i="14"/>
  <c r="DR21" i="14" s="1"/>
  <c r="T21" i="14"/>
  <c r="Q21" i="14"/>
  <c r="DL21" i="14" s="1"/>
  <c r="DZ20" i="14"/>
  <c r="EB20" i="14"/>
  <c r="CE20" i="14"/>
  <c r="BZ20" i="14"/>
  <c r="BU20" i="14"/>
  <c r="BP20" i="14"/>
  <c r="BK20" i="14"/>
  <c r="BF20" i="14"/>
  <c r="AZ20" i="14"/>
  <c r="AU20" i="14"/>
  <c r="AP20" i="14"/>
  <c r="DU20" i="14" s="1"/>
  <c r="AK20" i="14"/>
  <c r="DO20" i="14" s="1"/>
  <c r="AF20" i="14"/>
  <c r="AA20" i="14"/>
  <c r="T20" i="14"/>
  <c r="Q20" i="14"/>
  <c r="DZ19" i="14"/>
  <c r="EB19" i="14"/>
  <c r="CE19" i="14"/>
  <c r="BZ19" i="14"/>
  <c r="BU19" i="14"/>
  <c r="BP19" i="14"/>
  <c r="BK19" i="14"/>
  <c r="BF19" i="14"/>
  <c r="AZ19" i="14"/>
  <c r="AU19" i="14"/>
  <c r="AP19" i="14"/>
  <c r="DU19" i="14" s="1"/>
  <c r="AK19" i="14"/>
  <c r="DO19" i="14" s="1"/>
  <c r="AF19" i="14"/>
  <c r="AA19" i="14"/>
  <c r="T19" i="14"/>
  <c r="Q19" i="14"/>
  <c r="DL19" i="14" s="1"/>
  <c r="DZ18" i="14"/>
  <c r="EB18" i="14"/>
  <c r="CE18" i="14"/>
  <c r="BZ18" i="14"/>
  <c r="BU18" i="14"/>
  <c r="BP18" i="14"/>
  <c r="BK18" i="14"/>
  <c r="BF18" i="14"/>
  <c r="AZ18" i="14"/>
  <c r="AU18" i="14"/>
  <c r="AP18" i="14"/>
  <c r="DU18" i="14" s="1"/>
  <c r="AK18" i="14"/>
  <c r="DO18" i="14" s="1"/>
  <c r="AF18" i="14"/>
  <c r="AA18" i="14"/>
  <c r="T18" i="14"/>
  <c r="Q18" i="14"/>
  <c r="DL18" i="14" s="1"/>
  <c r="DZ17" i="14"/>
  <c r="EB17" i="14"/>
  <c r="CE17" i="14"/>
  <c r="BZ17" i="14"/>
  <c r="BU17" i="14"/>
  <c r="BP17" i="14"/>
  <c r="BK17" i="14"/>
  <c r="BF17" i="14"/>
  <c r="AZ17" i="14"/>
  <c r="AU17" i="14"/>
  <c r="AP17" i="14"/>
  <c r="DU17" i="14" s="1"/>
  <c r="AK17" i="14"/>
  <c r="DO17" i="14" s="1"/>
  <c r="AF17" i="14"/>
  <c r="AA17" i="14"/>
  <c r="T17" i="14"/>
  <c r="Q17" i="14"/>
  <c r="DL17" i="14" s="1"/>
  <c r="DZ16" i="14"/>
  <c r="EB16" i="14"/>
  <c r="CE16" i="14"/>
  <c r="BZ16" i="14"/>
  <c r="BU16" i="14"/>
  <c r="BP16" i="14"/>
  <c r="BK16" i="14"/>
  <c r="BF16" i="14"/>
  <c r="AZ16" i="14"/>
  <c r="AU16" i="14"/>
  <c r="AP16" i="14"/>
  <c r="DU16" i="14" s="1"/>
  <c r="AK16" i="14"/>
  <c r="DO16" i="14" s="1"/>
  <c r="AF16" i="14"/>
  <c r="AA16" i="14"/>
  <c r="T16" i="14"/>
  <c r="Q16" i="14"/>
  <c r="DL16" i="14" s="1"/>
  <c r="DZ15" i="14"/>
  <c r="EB15" i="14"/>
  <c r="CE15" i="14"/>
  <c r="BZ15" i="14"/>
  <c r="BU15" i="14"/>
  <c r="BP15" i="14"/>
  <c r="BK15" i="14"/>
  <c r="BF15" i="14"/>
  <c r="AZ15" i="14"/>
  <c r="AU15" i="14"/>
  <c r="AP15" i="14"/>
  <c r="DU15" i="14" s="1"/>
  <c r="AK15" i="14"/>
  <c r="DO15" i="14" s="1"/>
  <c r="AF15" i="14"/>
  <c r="AA15" i="14"/>
  <c r="T15" i="14"/>
  <c r="Q15" i="14"/>
  <c r="DL15" i="14" s="1"/>
  <c r="DZ14" i="14"/>
  <c r="EB14" i="14"/>
  <c r="CE14" i="14"/>
  <c r="BZ14" i="14"/>
  <c r="BU14" i="14"/>
  <c r="BP14" i="14"/>
  <c r="BK14" i="14"/>
  <c r="BF14" i="14"/>
  <c r="AZ14" i="14"/>
  <c r="AU14" i="14"/>
  <c r="AP14" i="14"/>
  <c r="DU14" i="14" s="1"/>
  <c r="AK14" i="14"/>
  <c r="DO14" i="14" s="1"/>
  <c r="AF14" i="14"/>
  <c r="AA14" i="14"/>
  <c r="T14" i="14"/>
  <c r="Q14" i="14"/>
  <c r="DL14" i="14" s="1"/>
  <c r="DZ13" i="14"/>
  <c r="EB13" i="14"/>
  <c r="CE13" i="14"/>
  <c r="BZ13" i="14"/>
  <c r="BU13" i="14"/>
  <c r="BP13" i="14"/>
  <c r="BK13" i="14"/>
  <c r="BF13" i="14"/>
  <c r="AZ13" i="14"/>
  <c r="AU13" i="14"/>
  <c r="AP13" i="14"/>
  <c r="DU13" i="14" s="1"/>
  <c r="AK13" i="14"/>
  <c r="DO13" i="14" s="1"/>
  <c r="AF13" i="14"/>
  <c r="AA13" i="14"/>
  <c r="T13" i="14"/>
  <c r="Q13" i="14"/>
  <c r="DL13" i="14" s="1"/>
  <c r="DZ12" i="14"/>
  <c r="EB12" i="14"/>
  <c r="CE12" i="14"/>
  <c r="BZ12" i="14"/>
  <c r="BU12" i="14"/>
  <c r="BP12" i="14"/>
  <c r="BK12" i="14"/>
  <c r="BF12" i="14"/>
  <c r="AZ12" i="14"/>
  <c r="AU12" i="14"/>
  <c r="AP12" i="14"/>
  <c r="DU12" i="14" s="1"/>
  <c r="AK12" i="14"/>
  <c r="DO12" i="14" s="1"/>
  <c r="AF12" i="14"/>
  <c r="AA12" i="14"/>
  <c r="T12" i="14"/>
  <c r="Q12" i="14"/>
  <c r="DL12" i="14" s="1"/>
  <c r="DZ11" i="14"/>
  <c r="EB11" i="14"/>
  <c r="CE11" i="14"/>
  <c r="BZ11" i="14"/>
  <c r="BU11" i="14"/>
  <c r="BP11" i="14"/>
  <c r="BK11" i="14"/>
  <c r="BF11" i="14"/>
  <c r="AZ11" i="14"/>
  <c r="AU11" i="14"/>
  <c r="AP11" i="14"/>
  <c r="DU11" i="14" s="1"/>
  <c r="AK11" i="14"/>
  <c r="DO11" i="14" s="1"/>
  <c r="AF11" i="14"/>
  <c r="AA11" i="14"/>
  <c r="T11" i="14"/>
  <c r="Q11" i="14"/>
  <c r="DZ10" i="14"/>
  <c r="EB10" i="14"/>
  <c r="CE10" i="14"/>
  <c r="BZ10" i="14"/>
  <c r="BU10" i="14"/>
  <c r="BP10" i="14"/>
  <c r="BK10" i="14"/>
  <c r="BF10" i="14"/>
  <c r="AZ10" i="14"/>
  <c r="AU10" i="14"/>
  <c r="AP10" i="14"/>
  <c r="DU10" i="14" s="1"/>
  <c r="AK10" i="14"/>
  <c r="DO10" i="14" s="1"/>
  <c r="AF10" i="14"/>
  <c r="AA10" i="14"/>
  <c r="T10" i="14"/>
  <c r="Q10" i="14"/>
  <c r="DZ9" i="14"/>
  <c r="EB9" i="14"/>
  <c r="CE9" i="14"/>
  <c r="BZ9" i="14"/>
  <c r="BU9" i="14"/>
  <c r="BP9" i="14"/>
  <c r="BK9" i="14"/>
  <c r="BF9" i="14"/>
  <c r="AZ9" i="14"/>
  <c r="AU9" i="14"/>
  <c r="AP9" i="14"/>
  <c r="DU9" i="14" s="1"/>
  <c r="AK9" i="14"/>
  <c r="DO9" i="14" s="1"/>
  <c r="AF9" i="14"/>
  <c r="AA9" i="14"/>
  <c r="Q9" i="14"/>
  <c r="DL9" i="14" s="1"/>
  <c r="DZ8" i="14"/>
  <c r="ED8" i="14"/>
  <c r="EB8" i="14"/>
  <c r="CE8" i="14"/>
  <c r="BZ8" i="14"/>
  <c r="BU8" i="14"/>
  <c r="BP8" i="14"/>
  <c r="BK8" i="14"/>
  <c r="BF8" i="14"/>
  <c r="AZ8" i="14"/>
  <c r="AU8" i="14"/>
  <c r="AP8" i="14"/>
  <c r="DU8" i="14" s="1"/>
  <c r="AK8" i="14"/>
  <c r="DO8" i="14" s="1"/>
  <c r="AF8" i="14"/>
  <c r="AA8" i="14"/>
  <c r="V8" i="14"/>
  <c r="DR8" i="14" s="1"/>
  <c r="Q8" i="14"/>
  <c r="DL8" i="14" s="1"/>
  <c r="DZ7" i="14"/>
  <c r="ED7" i="14"/>
  <c r="EB7" i="14"/>
  <c r="CE7" i="14"/>
  <c r="BZ7" i="14"/>
  <c r="BU7" i="14"/>
  <c r="BP7" i="14"/>
  <c r="BK7" i="14"/>
  <c r="BF7" i="14"/>
  <c r="AZ7" i="14"/>
  <c r="AU7" i="14"/>
  <c r="AP7" i="14"/>
  <c r="DU7" i="14" s="1"/>
  <c r="AK7" i="14"/>
  <c r="DO7" i="14" s="1"/>
  <c r="AF7" i="14"/>
  <c r="AA7" i="14"/>
  <c r="V7" i="14"/>
  <c r="DR7" i="14" s="1"/>
  <c r="Q7" i="14"/>
  <c r="DL7" i="14" s="1"/>
  <c r="DZ6" i="14"/>
  <c r="ED6" i="14"/>
  <c r="EC6" i="14"/>
  <c r="EB6" i="14"/>
  <c r="CE6" i="14"/>
  <c r="BZ6" i="14"/>
  <c r="BU6" i="14"/>
  <c r="BP6" i="14"/>
  <c r="BK6" i="14"/>
  <c r="BF6" i="14"/>
  <c r="AZ6" i="14"/>
  <c r="AU6" i="14"/>
  <c r="AP6" i="14"/>
  <c r="DU6" i="14" s="1"/>
  <c r="AK6" i="14"/>
  <c r="DO6" i="14" s="1"/>
  <c r="AF6" i="14"/>
  <c r="AA6" i="14"/>
  <c r="V6" i="14"/>
  <c r="DR6" i="14" s="1"/>
  <c r="Q6" i="14"/>
  <c r="DZ5" i="14"/>
  <c r="ED5" i="14"/>
  <c r="CE5" i="14"/>
  <c r="BZ5" i="14"/>
  <c r="BU5" i="14"/>
  <c r="BP5" i="14"/>
  <c r="BK5" i="14"/>
  <c r="BF5" i="14"/>
  <c r="AZ5" i="14"/>
  <c r="AU5" i="14"/>
  <c r="AP5" i="14"/>
  <c r="DU5" i="14" s="1"/>
  <c r="AK5" i="14"/>
  <c r="DO5" i="14" s="1"/>
  <c r="AF5" i="14"/>
  <c r="AA5" i="14"/>
  <c r="V5" i="14"/>
  <c r="DR5" i="14" s="1"/>
  <c r="Q5" i="14"/>
  <c r="DZ4" i="14"/>
  <c r="DG4" i="14"/>
  <c r="ED4" i="14" s="1"/>
  <c r="DF4" i="14"/>
  <c r="EC4" i="14" s="1"/>
  <c r="DE4" i="14"/>
  <c r="EB4" i="14" s="1"/>
  <c r="CE4" i="14"/>
  <c r="BZ4" i="14"/>
  <c r="BU4" i="14"/>
  <c r="BP4" i="14"/>
  <c r="BK4" i="14"/>
  <c r="BF4" i="14"/>
  <c r="AZ4" i="14"/>
  <c r="AU4" i="14"/>
  <c r="AP4" i="14"/>
  <c r="DU4" i="14" s="1"/>
  <c r="AK4" i="14"/>
  <c r="DO4" i="14" s="1"/>
  <c r="AF4" i="14"/>
  <c r="AA4" i="14"/>
  <c r="V4" i="14"/>
  <c r="DR4" i="14" s="1"/>
  <c r="Q4" i="14"/>
  <c r="DH4" i="8"/>
  <c r="EF4" i="8" s="1"/>
  <c r="EF7" i="8"/>
  <c r="EF10" i="8"/>
  <c r="CF5" i="8"/>
  <c r="CF6" i="8"/>
  <c r="CF7" i="8"/>
  <c r="CF8" i="8"/>
  <c r="CF9" i="8"/>
  <c r="CF10" i="8"/>
  <c r="CF11" i="8"/>
  <c r="CF12" i="8"/>
  <c r="CF13" i="8"/>
  <c r="CF14" i="8"/>
  <c r="CF15" i="8"/>
  <c r="CF16" i="8"/>
  <c r="CF17" i="8"/>
  <c r="CF18" i="8"/>
  <c r="CF19" i="8"/>
  <c r="CF20" i="8"/>
  <c r="CF21" i="8"/>
  <c r="CF22" i="8"/>
  <c r="CF23" i="8"/>
  <c r="CF4" i="8"/>
  <c r="CA5" i="8"/>
  <c r="CA6" i="8"/>
  <c r="CA7" i="8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4" i="8"/>
  <c r="BV5" i="8"/>
  <c r="BV6" i="8"/>
  <c r="BV7" i="8"/>
  <c r="BV8" i="8"/>
  <c r="BV9" i="8"/>
  <c r="BV10" i="8"/>
  <c r="BV11" i="8"/>
  <c r="BV12" i="8"/>
  <c r="BV13" i="8"/>
  <c r="BV14" i="8"/>
  <c r="BV15" i="8"/>
  <c r="BV16" i="8"/>
  <c r="BV17" i="8"/>
  <c r="BV18" i="8"/>
  <c r="BV19" i="8"/>
  <c r="BV20" i="8"/>
  <c r="BV21" i="8"/>
  <c r="BV22" i="8"/>
  <c r="BV23" i="8"/>
  <c r="BV4" i="8"/>
  <c r="BQ5" i="8"/>
  <c r="BQ6" i="8"/>
  <c r="BQ7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4" i="8"/>
  <c r="BL4" i="8"/>
  <c r="BG5" i="8"/>
  <c r="BG6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4" i="8"/>
  <c r="BA5" i="8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4" i="8"/>
  <c r="AV5" i="8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4" i="8"/>
  <c r="AQ5" i="8"/>
  <c r="DV5" i="8" s="1"/>
  <c r="AQ6" i="8"/>
  <c r="DV6" i="8" s="1"/>
  <c r="AQ7" i="8"/>
  <c r="DV7" i="8" s="1"/>
  <c r="AQ8" i="8"/>
  <c r="DV8" i="8" s="1"/>
  <c r="AQ9" i="8"/>
  <c r="AQ10" i="8"/>
  <c r="DV10" i="8" s="1"/>
  <c r="AQ11" i="8"/>
  <c r="AQ12" i="8"/>
  <c r="DV12" i="8" s="1"/>
  <c r="AQ13" i="8"/>
  <c r="DV13" i="8" s="1"/>
  <c r="AQ14" i="8"/>
  <c r="AQ15" i="8"/>
  <c r="AQ16" i="8"/>
  <c r="AQ17" i="8"/>
  <c r="AQ18" i="8"/>
  <c r="AQ19" i="8"/>
  <c r="AQ20" i="8"/>
  <c r="DV20" i="8" s="1"/>
  <c r="AQ21" i="8"/>
  <c r="DV21" i="8" s="1"/>
  <c r="AQ22" i="8"/>
  <c r="DV22" i="8" s="1"/>
  <c r="AQ23" i="8"/>
  <c r="DV23" i="8" s="1"/>
  <c r="AQ4" i="8"/>
  <c r="DV4" i="8" s="1"/>
  <c r="AL5" i="8"/>
  <c r="DP5" i="8" s="1"/>
  <c r="AL6" i="8"/>
  <c r="DP6" i="8" s="1"/>
  <c r="AL7" i="8"/>
  <c r="DP7" i="8" s="1"/>
  <c r="AL8" i="8"/>
  <c r="DP8" i="8" s="1"/>
  <c r="AL9" i="8"/>
  <c r="DP9" i="8" s="1"/>
  <c r="AL10" i="8"/>
  <c r="DP10" i="8" s="1"/>
  <c r="AL11" i="8"/>
  <c r="DP11" i="8" s="1"/>
  <c r="AL12" i="8"/>
  <c r="DP12" i="8" s="1"/>
  <c r="AL13" i="8"/>
  <c r="AL14" i="8"/>
  <c r="AL15" i="8"/>
  <c r="DP15" i="8" s="1"/>
  <c r="AL16" i="8"/>
  <c r="DP16" i="8" s="1"/>
  <c r="AL17" i="8"/>
  <c r="DP17" i="8" s="1"/>
  <c r="AL18" i="8"/>
  <c r="DP18" i="8" s="1"/>
  <c r="AL19" i="8"/>
  <c r="DP19" i="8" s="1"/>
  <c r="AL20" i="8"/>
  <c r="DP20" i="8" s="1"/>
  <c r="AL21" i="8"/>
  <c r="AL22" i="8"/>
  <c r="AL23" i="8"/>
  <c r="DP23" i="8" s="1"/>
  <c r="AL4" i="8"/>
  <c r="DP4" i="8" s="1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4" i="8"/>
  <c r="W5" i="8"/>
  <c r="DS5" i="8" s="1"/>
  <c r="W6" i="8"/>
  <c r="DS6" i="8" s="1"/>
  <c r="W7" i="8"/>
  <c r="DS7" i="8" s="1"/>
  <c r="W8" i="8"/>
  <c r="DS8" i="8" s="1"/>
  <c r="W9" i="8"/>
  <c r="DS9" i="8" s="1"/>
  <c r="W10" i="8"/>
  <c r="DS10" i="8" s="1"/>
  <c r="W11" i="8"/>
  <c r="DS11" i="8" s="1"/>
  <c r="W12" i="8"/>
  <c r="DS12" i="8" s="1"/>
  <c r="W13" i="8"/>
  <c r="DS13" i="8" s="1"/>
  <c r="W14" i="8"/>
  <c r="DS14" i="8" s="1"/>
  <c r="W15" i="8"/>
  <c r="DS15" i="8" s="1"/>
  <c r="W16" i="8"/>
  <c r="DS16" i="8" s="1"/>
  <c r="W17" i="8"/>
  <c r="W18" i="8"/>
  <c r="DS18" i="8" s="1"/>
  <c r="W19" i="8"/>
  <c r="W20" i="8"/>
  <c r="DS20" i="8" s="1"/>
  <c r="W21" i="8"/>
  <c r="DS21" i="8" s="1"/>
  <c r="W22" i="8"/>
  <c r="DS22" i="8" s="1"/>
  <c r="W23" i="8"/>
  <c r="DS23" i="8" s="1"/>
  <c r="W4" i="8"/>
  <c r="R5" i="8"/>
  <c r="DM5" i="8" s="1"/>
  <c r="R6" i="8"/>
  <c r="DM6" i="8" s="1"/>
  <c r="R7" i="8"/>
  <c r="DM7" i="8" s="1"/>
  <c r="R8" i="8"/>
  <c r="DM8" i="8" s="1"/>
  <c r="R9" i="8"/>
  <c r="DM9" i="8" s="1"/>
  <c r="R10" i="8"/>
  <c r="DM10" i="8" s="1"/>
  <c r="R11" i="8"/>
  <c r="DM11" i="8" s="1"/>
  <c r="R12" i="8"/>
  <c r="DM12" i="8" s="1"/>
  <c r="R13" i="8"/>
  <c r="R14" i="8"/>
  <c r="DM14" i="8" s="1"/>
  <c r="R15" i="8"/>
  <c r="DM15" i="8" s="1"/>
  <c r="R16" i="8"/>
  <c r="DM16" i="8" s="1"/>
  <c r="R17" i="8"/>
  <c r="DM17" i="8" s="1"/>
  <c r="R18" i="8"/>
  <c r="DM18" i="8" s="1"/>
  <c r="R19" i="8"/>
  <c r="DM19" i="8" s="1"/>
  <c r="R20" i="8"/>
  <c r="DM20" i="8" s="1"/>
  <c r="R21" i="8"/>
  <c r="R22" i="8"/>
  <c r="DM22" i="8" s="1"/>
  <c r="R23" i="8"/>
  <c r="DM23" i="8" s="1"/>
  <c r="R4" i="8"/>
  <c r="DM4" i="8" s="1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P5" i="2"/>
  <c r="DU5" i="2" s="1"/>
  <c r="AP6" i="2"/>
  <c r="DU6" i="2" s="1"/>
  <c r="AP7" i="2"/>
  <c r="DU7" i="2" s="1"/>
  <c r="AP8" i="2"/>
  <c r="DU8" i="2" s="1"/>
  <c r="AP9" i="2"/>
  <c r="DU9" i="2" s="1"/>
  <c r="AP10" i="2"/>
  <c r="DU10" i="2" s="1"/>
  <c r="AP11" i="2"/>
  <c r="AP12" i="2"/>
  <c r="DU12" i="2" s="1"/>
  <c r="AP13" i="2"/>
  <c r="DU13" i="2" s="1"/>
  <c r="AP14" i="2"/>
  <c r="DU14" i="2" s="1"/>
  <c r="AP15" i="2"/>
  <c r="AP16" i="2"/>
  <c r="DU16" i="2" s="1"/>
  <c r="AP17" i="2"/>
  <c r="AP18" i="2"/>
  <c r="DU18" i="2" s="1"/>
  <c r="AP19" i="2"/>
  <c r="AP20" i="2"/>
  <c r="DU20" i="2" s="1"/>
  <c r="AP21" i="2"/>
  <c r="AP22" i="2"/>
  <c r="DU22" i="2" s="1"/>
  <c r="AP23" i="2"/>
  <c r="AK5" i="2"/>
  <c r="DO5" i="2" s="1"/>
  <c r="AK6" i="2"/>
  <c r="DO6" i="2" s="1"/>
  <c r="AK7" i="2"/>
  <c r="DO7" i="2" s="1"/>
  <c r="AK8" i="2"/>
  <c r="AK9" i="2"/>
  <c r="DO9" i="2" s="1"/>
  <c r="AK10" i="2"/>
  <c r="DO10" i="2" s="1"/>
  <c r="AK11" i="2"/>
  <c r="DO11" i="2" s="1"/>
  <c r="AK12" i="2"/>
  <c r="DO12" i="2" s="1"/>
  <c r="AK13" i="2"/>
  <c r="DO13" i="2" s="1"/>
  <c r="AK14" i="2"/>
  <c r="AK15" i="2"/>
  <c r="DO15" i="2" s="1"/>
  <c r="AK16" i="2"/>
  <c r="DO16" i="2" s="1"/>
  <c r="AK17" i="2"/>
  <c r="DO17" i="2" s="1"/>
  <c r="AK18" i="2"/>
  <c r="AK19" i="2"/>
  <c r="DO19" i="2" s="1"/>
  <c r="AK20" i="2"/>
  <c r="DO20" i="2" s="1"/>
  <c r="AK21" i="2"/>
  <c r="DO21" i="2" s="1"/>
  <c r="AK22" i="2"/>
  <c r="DO22" i="2" s="1"/>
  <c r="AK23" i="2"/>
  <c r="DO23" i="2" s="1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V5" i="2"/>
  <c r="DR5" i="2" s="1"/>
  <c r="V6" i="2"/>
  <c r="DR6" i="2" s="1"/>
  <c r="V7" i="2"/>
  <c r="DR7" i="2" s="1"/>
  <c r="V8" i="2"/>
  <c r="V9" i="2"/>
  <c r="DR9" i="2" s="1"/>
  <c r="V10" i="2"/>
  <c r="DR10" i="2" s="1"/>
  <c r="V11" i="2"/>
  <c r="DR11" i="2" s="1"/>
  <c r="V12" i="2"/>
  <c r="V13" i="2"/>
  <c r="DR13" i="2" s="1"/>
  <c r="V14" i="2"/>
  <c r="DR14" i="2" s="1"/>
  <c r="V15" i="2"/>
  <c r="V16" i="2"/>
  <c r="DR16" i="2" s="1"/>
  <c r="V17" i="2"/>
  <c r="V18" i="2"/>
  <c r="DR18" i="2" s="1"/>
  <c r="V19" i="2"/>
  <c r="DR19" i="2" s="1"/>
  <c r="V20" i="2"/>
  <c r="DR20" i="2" s="1"/>
  <c r="V21" i="2"/>
  <c r="DR21" i="2" s="1"/>
  <c r="V22" i="2"/>
  <c r="DR22" i="2" s="1"/>
  <c r="V23" i="2"/>
  <c r="V4" i="2"/>
  <c r="DR4" i="2" s="1"/>
  <c r="Q5" i="2"/>
  <c r="Q6" i="2"/>
  <c r="DL6" i="2" s="1"/>
  <c r="Q7" i="2"/>
  <c r="DL7" i="2" s="1"/>
  <c r="Q8" i="2"/>
  <c r="DL8" i="2" s="1"/>
  <c r="Q9" i="2"/>
  <c r="Q10" i="2"/>
  <c r="DL10" i="2" s="1"/>
  <c r="Q11" i="2"/>
  <c r="Q12" i="2"/>
  <c r="DL12" i="2" s="1"/>
  <c r="Q13" i="2"/>
  <c r="Q14" i="2"/>
  <c r="DL14" i="2" s="1"/>
  <c r="Q15" i="2"/>
  <c r="DL15" i="2" s="1"/>
  <c r="Q16" i="2"/>
  <c r="DL16" i="2" s="1"/>
  <c r="Q17" i="2"/>
  <c r="DL17" i="2" s="1"/>
  <c r="Q18" i="2"/>
  <c r="BA18" i="2" s="1"/>
  <c r="Q19" i="2"/>
  <c r="Q20" i="2"/>
  <c r="DL20" i="2" s="1"/>
  <c r="Q21" i="2"/>
  <c r="Q22" i="2"/>
  <c r="Q23" i="2"/>
  <c r="DL23" i="2" s="1"/>
  <c r="Q4" i="2"/>
  <c r="DG4" i="2"/>
  <c r="ED4" i="2" s="1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4" i="2"/>
  <c r="BZ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4" i="2"/>
  <c r="BP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4" i="2"/>
  <c r="ED6" i="2"/>
  <c r="ED7" i="2"/>
  <c r="ED8" i="2"/>
  <c r="ED12" i="2"/>
  <c r="ED14" i="2"/>
  <c r="AZ4" i="2"/>
  <c r="AU4" i="2"/>
  <c r="AP4" i="2"/>
  <c r="DU4" i="2" s="1"/>
  <c r="AK4" i="2"/>
  <c r="DO4" i="2" s="1"/>
  <c r="AF4" i="2"/>
  <c r="AA4" i="2"/>
  <c r="EB5" i="13"/>
  <c r="EB6" i="13"/>
  <c r="EB7" i="13"/>
  <c r="EB8" i="13"/>
  <c r="EB9" i="13"/>
  <c r="EB10" i="13"/>
  <c r="EB11" i="13"/>
  <c r="EB12" i="13"/>
  <c r="EB13" i="13"/>
  <c r="EB14" i="13"/>
  <c r="EB15" i="13"/>
  <c r="EB16" i="13"/>
  <c r="EB17" i="13"/>
  <c r="EB18" i="13"/>
  <c r="DE4" i="13"/>
  <c r="EB4" i="13" s="1"/>
  <c r="ED5" i="6"/>
  <c r="ED6" i="6"/>
  <c r="ED7" i="6"/>
  <c r="ED8" i="6"/>
  <c r="ED9" i="6"/>
  <c r="ED10" i="6"/>
  <c r="DG4" i="6"/>
  <c r="ED4" i="6" s="1"/>
  <c r="BN4" i="13"/>
  <c r="BF4" i="6"/>
  <c r="AZ5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4" i="6"/>
  <c r="AP5" i="6"/>
  <c r="DU5" i="6" s="1"/>
  <c r="AP6" i="6"/>
  <c r="DU6" i="6" s="1"/>
  <c r="AP7" i="6"/>
  <c r="DU7" i="6" s="1"/>
  <c r="AP8" i="6"/>
  <c r="DU8" i="6" s="1"/>
  <c r="AP9" i="6"/>
  <c r="DU9" i="6" s="1"/>
  <c r="AP10" i="6"/>
  <c r="DU10" i="6" s="1"/>
  <c r="AP11" i="6"/>
  <c r="DU11" i="6" s="1"/>
  <c r="AP12" i="6"/>
  <c r="DU12" i="6" s="1"/>
  <c r="AP13" i="6"/>
  <c r="DU13" i="6" s="1"/>
  <c r="AP14" i="6"/>
  <c r="DU14" i="6" s="1"/>
  <c r="AP15" i="6"/>
  <c r="DU15" i="6" s="1"/>
  <c r="AP16" i="6"/>
  <c r="DU16" i="6" s="1"/>
  <c r="AP17" i="6"/>
  <c r="DU17" i="6" s="1"/>
  <c r="AP18" i="6"/>
  <c r="DU18" i="6" s="1"/>
  <c r="AP4" i="6"/>
  <c r="DU4" i="6" s="1"/>
  <c r="AK5" i="6"/>
  <c r="DO5" i="6" s="1"/>
  <c r="AK6" i="6"/>
  <c r="DO6" i="6" s="1"/>
  <c r="AK7" i="6"/>
  <c r="DO7" i="6" s="1"/>
  <c r="AK8" i="6"/>
  <c r="DO8" i="6" s="1"/>
  <c r="AK9" i="6"/>
  <c r="DO9" i="6" s="1"/>
  <c r="AK10" i="6"/>
  <c r="DO10" i="6" s="1"/>
  <c r="AK11" i="6"/>
  <c r="DO11" i="6" s="1"/>
  <c r="AK12" i="6"/>
  <c r="DO12" i="6" s="1"/>
  <c r="AK13" i="6"/>
  <c r="DO13" i="6" s="1"/>
  <c r="AK14" i="6"/>
  <c r="DO14" i="6" s="1"/>
  <c r="AK15" i="6"/>
  <c r="DO15" i="6" s="1"/>
  <c r="AK16" i="6"/>
  <c r="DO16" i="6" s="1"/>
  <c r="AK17" i="6"/>
  <c r="DO17" i="6" s="1"/>
  <c r="AK18" i="6"/>
  <c r="AK4" i="6"/>
  <c r="DO4" i="6" s="1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4" i="6"/>
  <c r="V5" i="6"/>
  <c r="DR5" i="6" s="1"/>
  <c r="V6" i="6"/>
  <c r="DR6" i="6" s="1"/>
  <c r="V7" i="6"/>
  <c r="DR7" i="6" s="1"/>
  <c r="V8" i="6"/>
  <c r="V9" i="6"/>
  <c r="DR9" i="6" s="1"/>
  <c r="V10" i="6"/>
  <c r="DR10" i="6" s="1"/>
  <c r="V4" i="6"/>
  <c r="DR4" i="6" s="1"/>
  <c r="Q5" i="6"/>
  <c r="DL5" i="6" s="1"/>
  <c r="Q6" i="6"/>
  <c r="DL6" i="6" s="1"/>
  <c r="Q7" i="6"/>
  <c r="DL7" i="6" s="1"/>
  <c r="Q8" i="6"/>
  <c r="DL8" i="6" s="1"/>
  <c r="Q9" i="6"/>
  <c r="DL9" i="6" s="1"/>
  <c r="Q10" i="6"/>
  <c r="DL10" i="6" s="1"/>
  <c r="Q11" i="6"/>
  <c r="DL11" i="6" s="1"/>
  <c r="Q12" i="6"/>
  <c r="DL12" i="6" s="1"/>
  <c r="Q13" i="6"/>
  <c r="DL13" i="6" s="1"/>
  <c r="Q14" i="6"/>
  <c r="DL14" i="6" s="1"/>
  <c r="Q15" i="6"/>
  <c r="DL15" i="6" s="1"/>
  <c r="Q16" i="6"/>
  <c r="DL16" i="6" s="1"/>
  <c r="Q17" i="6"/>
  <c r="DL17" i="6" s="1"/>
  <c r="Q18" i="6"/>
  <c r="DL18" i="6" s="1"/>
  <c r="Q4" i="6"/>
  <c r="DL4" i="6" s="1"/>
  <c r="T11" i="6"/>
  <c r="T12" i="6"/>
  <c r="T13" i="6"/>
  <c r="T14" i="6"/>
  <c r="T15" i="6"/>
  <c r="T16" i="6"/>
  <c r="T17" i="6"/>
  <c r="T18" i="6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4" i="13"/>
  <c r="E5" i="13"/>
  <c r="E6" i="13"/>
  <c r="DU6" i="13" s="1"/>
  <c r="DV6" i="13" s="1"/>
  <c r="E7" i="13"/>
  <c r="DU7" i="13" s="1"/>
  <c r="DV7" i="13" s="1"/>
  <c r="E8" i="13"/>
  <c r="DU8" i="13" s="1"/>
  <c r="DV8" i="13" s="1"/>
  <c r="E9" i="13"/>
  <c r="DU9" i="13" s="1"/>
  <c r="DV9" i="13" s="1"/>
  <c r="E10" i="13"/>
  <c r="DU10" i="13" s="1"/>
  <c r="DV10" i="13" s="1"/>
  <c r="E11" i="13"/>
  <c r="DU11" i="13" s="1"/>
  <c r="DV11" i="13" s="1"/>
  <c r="E12" i="13"/>
  <c r="DU12" i="13" s="1"/>
  <c r="DV12" i="13" s="1"/>
  <c r="E13" i="13"/>
  <c r="DU13" i="13" s="1"/>
  <c r="DV13" i="13" s="1"/>
  <c r="E14" i="13"/>
  <c r="DU14" i="13" s="1"/>
  <c r="DV14" i="13" s="1"/>
  <c r="E15" i="13"/>
  <c r="DU15" i="13" s="1"/>
  <c r="DV15" i="13" s="1"/>
  <c r="E16" i="13"/>
  <c r="DU16" i="13" s="1"/>
  <c r="DV16" i="13" s="1"/>
  <c r="E17" i="13"/>
  <c r="DU17" i="13" s="1"/>
  <c r="DV17" i="13" s="1"/>
  <c r="E18" i="13"/>
  <c r="DU18" i="13" s="1"/>
  <c r="DV18" i="13" s="1"/>
  <c r="E4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22" i="13"/>
  <c r="DQ19" i="13"/>
  <c r="DX18" i="13"/>
  <c r="EA18" i="13"/>
  <c r="DZ18" i="13"/>
  <c r="CC18" i="13"/>
  <c r="BX18" i="13"/>
  <c r="BS18" i="13"/>
  <c r="BN18" i="13"/>
  <c r="BI18" i="13"/>
  <c r="BD18" i="13"/>
  <c r="AX18" i="13"/>
  <c r="AS18" i="13"/>
  <c r="AN18" i="13"/>
  <c r="DS18" i="13" s="1"/>
  <c r="AI18" i="13"/>
  <c r="DM18" i="13" s="1"/>
  <c r="AD18" i="13"/>
  <c r="Y18" i="13"/>
  <c r="T18" i="13"/>
  <c r="DP18" i="13" s="1"/>
  <c r="O18" i="13"/>
  <c r="DJ18" i="13" s="1"/>
  <c r="DX17" i="13"/>
  <c r="EA17" i="13"/>
  <c r="DZ17" i="13"/>
  <c r="CC17" i="13"/>
  <c r="BX17" i="13"/>
  <c r="BS17" i="13"/>
  <c r="BN17" i="13"/>
  <c r="BI17" i="13"/>
  <c r="BD17" i="13"/>
  <c r="AX17" i="13"/>
  <c r="AS17" i="13"/>
  <c r="AN17" i="13"/>
  <c r="DS17" i="13" s="1"/>
  <c r="AI17" i="13"/>
  <c r="DM17" i="13" s="1"/>
  <c r="AD17" i="13"/>
  <c r="Y17" i="13"/>
  <c r="T17" i="13"/>
  <c r="DP17" i="13" s="1"/>
  <c r="O17" i="13"/>
  <c r="DJ17" i="13" s="1"/>
  <c r="DX16" i="13"/>
  <c r="EA16" i="13"/>
  <c r="DZ16" i="13"/>
  <c r="CC16" i="13"/>
  <c r="BX16" i="13"/>
  <c r="BS16" i="13"/>
  <c r="BN16" i="13"/>
  <c r="BI16" i="13"/>
  <c r="BD16" i="13"/>
  <c r="AX16" i="13"/>
  <c r="AS16" i="13"/>
  <c r="AN16" i="13"/>
  <c r="DS16" i="13" s="1"/>
  <c r="AI16" i="13"/>
  <c r="DM16" i="13" s="1"/>
  <c r="AD16" i="13"/>
  <c r="Y16" i="13"/>
  <c r="T16" i="13"/>
  <c r="DP16" i="13" s="1"/>
  <c r="O16" i="13"/>
  <c r="DJ16" i="13" s="1"/>
  <c r="DX15" i="13"/>
  <c r="EA15" i="13"/>
  <c r="DZ15" i="13"/>
  <c r="CC15" i="13"/>
  <c r="BX15" i="13"/>
  <c r="BS15" i="13"/>
  <c r="BN15" i="13"/>
  <c r="BI15" i="13"/>
  <c r="BD15" i="13"/>
  <c r="AX15" i="13"/>
  <c r="AS15" i="13"/>
  <c r="AN15" i="13"/>
  <c r="DS15" i="13" s="1"/>
  <c r="AI15" i="13"/>
  <c r="DM15" i="13" s="1"/>
  <c r="AD15" i="13"/>
  <c r="Y15" i="13"/>
  <c r="T15" i="13"/>
  <c r="DP15" i="13" s="1"/>
  <c r="O15" i="13"/>
  <c r="DJ15" i="13" s="1"/>
  <c r="DX14" i="13"/>
  <c r="EA14" i="13"/>
  <c r="DZ14" i="13"/>
  <c r="CC14" i="13"/>
  <c r="BX14" i="13"/>
  <c r="BS14" i="13"/>
  <c r="BN14" i="13"/>
  <c r="BI14" i="13"/>
  <c r="BD14" i="13"/>
  <c r="AX14" i="13"/>
  <c r="AS14" i="13"/>
  <c r="AN14" i="13"/>
  <c r="DS14" i="13" s="1"/>
  <c r="AI14" i="13"/>
  <c r="DM14" i="13" s="1"/>
  <c r="AD14" i="13"/>
  <c r="Y14" i="13"/>
  <c r="T14" i="13"/>
  <c r="DP14" i="13" s="1"/>
  <c r="O14" i="13"/>
  <c r="DJ14" i="13" s="1"/>
  <c r="DX13" i="13"/>
  <c r="EA13" i="13"/>
  <c r="DZ13" i="13"/>
  <c r="CC13" i="13"/>
  <c r="BX13" i="13"/>
  <c r="BS13" i="13"/>
  <c r="BN13" i="13"/>
  <c r="BI13" i="13"/>
  <c r="BD13" i="13"/>
  <c r="AX13" i="13"/>
  <c r="AS13" i="13"/>
  <c r="AN13" i="13"/>
  <c r="DS13" i="13" s="1"/>
  <c r="AI13" i="13"/>
  <c r="DM13" i="13" s="1"/>
  <c r="AD13" i="13"/>
  <c r="Y13" i="13"/>
  <c r="T13" i="13"/>
  <c r="DP13" i="13" s="1"/>
  <c r="O13" i="13"/>
  <c r="DJ13" i="13" s="1"/>
  <c r="DX12" i="13"/>
  <c r="EA12" i="13"/>
  <c r="DZ12" i="13"/>
  <c r="CC12" i="13"/>
  <c r="BX12" i="13"/>
  <c r="BS12" i="13"/>
  <c r="BN12" i="13"/>
  <c r="BI12" i="13"/>
  <c r="BD12" i="13"/>
  <c r="AX12" i="13"/>
  <c r="AS12" i="13"/>
  <c r="AN12" i="13"/>
  <c r="DS12" i="13" s="1"/>
  <c r="AI12" i="13"/>
  <c r="DM12" i="13" s="1"/>
  <c r="AD12" i="13"/>
  <c r="Y12" i="13"/>
  <c r="T12" i="13"/>
  <c r="DP12" i="13" s="1"/>
  <c r="O12" i="13"/>
  <c r="DJ12" i="13" s="1"/>
  <c r="DX11" i="13"/>
  <c r="EA11" i="13"/>
  <c r="DZ11" i="13"/>
  <c r="CC11" i="13"/>
  <c r="BX11" i="13"/>
  <c r="BS11" i="13"/>
  <c r="BN11" i="13"/>
  <c r="BI11" i="13"/>
  <c r="BD11" i="13"/>
  <c r="AX11" i="13"/>
  <c r="AS11" i="13"/>
  <c r="AN11" i="13"/>
  <c r="DS11" i="13" s="1"/>
  <c r="AI11" i="13"/>
  <c r="DM11" i="13" s="1"/>
  <c r="AD11" i="13"/>
  <c r="Y11" i="13"/>
  <c r="T11" i="13"/>
  <c r="DP11" i="13" s="1"/>
  <c r="O11" i="13"/>
  <c r="DJ11" i="13" s="1"/>
  <c r="DX10" i="13"/>
  <c r="EA10" i="13"/>
  <c r="DZ10" i="13"/>
  <c r="CC10" i="13"/>
  <c r="BX10" i="13"/>
  <c r="BS10" i="13"/>
  <c r="BN10" i="13"/>
  <c r="BI10" i="13"/>
  <c r="BD10" i="13"/>
  <c r="AX10" i="13"/>
  <c r="AS10" i="13"/>
  <c r="AN10" i="13"/>
  <c r="DS10" i="13" s="1"/>
  <c r="AI10" i="13"/>
  <c r="DM10" i="13" s="1"/>
  <c r="AD10" i="13"/>
  <c r="Y10" i="13"/>
  <c r="T10" i="13"/>
  <c r="DP10" i="13" s="1"/>
  <c r="O10" i="13"/>
  <c r="DJ10" i="13" s="1"/>
  <c r="DX9" i="13"/>
  <c r="EA9" i="13"/>
  <c r="DZ9" i="13"/>
  <c r="CC9" i="13"/>
  <c r="BX9" i="13"/>
  <c r="BS9" i="13"/>
  <c r="BN9" i="13"/>
  <c r="BI9" i="13"/>
  <c r="BD9" i="13"/>
  <c r="AX9" i="13"/>
  <c r="AS9" i="13"/>
  <c r="AN9" i="13"/>
  <c r="DS9" i="13" s="1"/>
  <c r="AI9" i="13"/>
  <c r="DM9" i="13" s="1"/>
  <c r="AD9" i="13"/>
  <c r="Y9" i="13"/>
  <c r="T9" i="13"/>
  <c r="DP9" i="13" s="1"/>
  <c r="O9" i="13"/>
  <c r="DJ9" i="13" s="1"/>
  <c r="DX8" i="13"/>
  <c r="EA8" i="13"/>
  <c r="DZ8" i="13"/>
  <c r="CC8" i="13"/>
  <c r="BX8" i="13"/>
  <c r="BS8" i="13"/>
  <c r="BN8" i="13"/>
  <c r="BI8" i="13"/>
  <c r="BD8" i="13"/>
  <c r="AX8" i="13"/>
  <c r="AS8" i="13"/>
  <c r="AN8" i="13"/>
  <c r="DS8" i="13" s="1"/>
  <c r="AI8" i="13"/>
  <c r="DM8" i="13" s="1"/>
  <c r="AD8" i="13"/>
  <c r="Y8" i="13"/>
  <c r="T8" i="13"/>
  <c r="DP8" i="13" s="1"/>
  <c r="O8" i="13"/>
  <c r="DJ8" i="13" s="1"/>
  <c r="DX7" i="13"/>
  <c r="EA7" i="13"/>
  <c r="DZ7" i="13"/>
  <c r="CC7" i="13"/>
  <c r="BX7" i="13"/>
  <c r="BS7" i="13"/>
  <c r="BN7" i="13"/>
  <c r="BI7" i="13"/>
  <c r="BD7" i="13"/>
  <c r="AX7" i="13"/>
  <c r="AS7" i="13"/>
  <c r="AN7" i="13"/>
  <c r="DS7" i="13" s="1"/>
  <c r="AI7" i="13"/>
  <c r="DM7" i="13" s="1"/>
  <c r="AD7" i="13"/>
  <c r="Y7" i="13"/>
  <c r="T7" i="13"/>
  <c r="DP7" i="13" s="1"/>
  <c r="O7" i="13"/>
  <c r="DJ7" i="13" s="1"/>
  <c r="DX6" i="13"/>
  <c r="EA6" i="13"/>
  <c r="DZ6" i="13"/>
  <c r="CC6" i="13"/>
  <c r="BX6" i="13"/>
  <c r="BS6" i="13"/>
  <c r="BN6" i="13"/>
  <c r="BI6" i="13"/>
  <c r="BD6" i="13"/>
  <c r="AX6" i="13"/>
  <c r="AS6" i="13"/>
  <c r="AN6" i="13"/>
  <c r="DS6" i="13" s="1"/>
  <c r="AI6" i="13"/>
  <c r="DM6" i="13" s="1"/>
  <c r="AD6" i="13"/>
  <c r="Y6" i="13"/>
  <c r="T6" i="13"/>
  <c r="DP6" i="13" s="1"/>
  <c r="O6" i="13"/>
  <c r="DJ6" i="13" s="1"/>
  <c r="DX5" i="13"/>
  <c r="CC5" i="13"/>
  <c r="BX5" i="13"/>
  <c r="BS5" i="13"/>
  <c r="BN5" i="13"/>
  <c r="BI5" i="13"/>
  <c r="BD5" i="13"/>
  <c r="AX5" i="13"/>
  <c r="AS5" i="13"/>
  <c r="AN5" i="13"/>
  <c r="DS5" i="13" s="1"/>
  <c r="AI5" i="13"/>
  <c r="DM5" i="13" s="1"/>
  <c r="AD5" i="13"/>
  <c r="Y5" i="13"/>
  <c r="T5" i="13"/>
  <c r="DP5" i="13" s="1"/>
  <c r="O5" i="13"/>
  <c r="DX4" i="13"/>
  <c r="DD4" i="13"/>
  <c r="EA4" i="13" s="1"/>
  <c r="DC4" i="13"/>
  <c r="DZ4" i="13" s="1"/>
  <c r="CC4" i="13"/>
  <c r="BX4" i="13"/>
  <c r="BS4" i="13"/>
  <c r="BI4" i="13"/>
  <c r="BD4" i="13"/>
  <c r="AX4" i="13"/>
  <c r="AS4" i="13"/>
  <c r="AN4" i="13"/>
  <c r="DS4" i="13" s="1"/>
  <c r="AI4" i="13"/>
  <c r="DM4" i="13" s="1"/>
  <c r="AD4" i="13"/>
  <c r="Y4" i="13"/>
  <c r="T4" i="13"/>
  <c r="DP4" i="13" s="1"/>
  <c r="O4" i="13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7" i="8"/>
  <c r="DT24" i="8"/>
  <c r="EA23" i="8"/>
  <c r="BL23" i="8"/>
  <c r="G23" i="8"/>
  <c r="F23" i="8"/>
  <c r="DX23" i="8" s="1"/>
  <c r="DY23" i="8" s="1"/>
  <c r="D23" i="8"/>
  <c r="EA22" i="8"/>
  <c r="BL22" i="8"/>
  <c r="DP22" i="8"/>
  <c r="G22" i="8"/>
  <c r="F22" i="8"/>
  <c r="DX22" i="8" s="1"/>
  <c r="DY22" i="8" s="1"/>
  <c r="D22" i="8"/>
  <c r="EA21" i="8"/>
  <c r="BL21" i="8"/>
  <c r="DP21" i="8"/>
  <c r="DM21" i="8"/>
  <c r="G21" i="8"/>
  <c r="F21" i="8"/>
  <c r="DX21" i="8" s="1"/>
  <c r="DY21" i="8" s="1"/>
  <c r="D21" i="8"/>
  <c r="EA20" i="8"/>
  <c r="BL20" i="8"/>
  <c r="G20" i="8"/>
  <c r="F20" i="8"/>
  <c r="DX20" i="8" s="1"/>
  <c r="DY20" i="8" s="1"/>
  <c r="D20" i="8"/>
  <c r="EA19" i="8"/>
  <c r="BL19" i="8"/>
  <c r="DV19" i="8"/>
  <c r="DS19" i="8"/>
  <c r="G19" i="8"/>
  <c r="F19" i="8"/>
  <c r="DX19" i="8" s="1"/>
  <c r="DY19" i="8" s="1"/>
  <c r="D19" i="8"/>
  <c r="EA18" i="8"/>
  <c r="BL18" i="8"/>
  <c r="DV18" i="8"/>
  <c r="G18" i="8"/>
  <c r="F18" i="8"/>
  <c r="DX18" i="8" s="1"/>
  <c r="DY18" i="8" s="1"/>
  <c r="D18" i="8"/>
  <c r="EA17" i="8"/>
  <c r="BL17" i="8"/>
  <c r="DV17" i="8"/>
  <c r="DS17" i="8"/>
  <c r="G17" i="8"/>
  <c r="F17" i="8"/>
  <c r="DX17" i="8" s="1"/>
  <c r="DY17" i="8" s="1"/>
  <c r="D17" i="8"/>
  <c r="EA16" i="8"/>
  <c r="BL16" i="8"/>
  <c r="DV16" i="8"/>
  <c r="G16" i="8"/>
  <c r="F16" i="8"/>
  <c r="DX16" i="8" s="1"/>
  <c r="DY16" i="8" s="1"/>
  <c r="D16" i="8"/>
  <c r="EA15" i="8"/>
  <c r="BL15" i="8"/>
  <c r="DV15" i="8"/>
  <c r="G15" i="8"/>
  <c r="F15" i="8"/>
  <c r="DX15" i="8" s="1"/>
  <c r="DY15" i="8" s="1"/>
  <c r="D15" i="8"/>
  <c r="EA14" i="8"/>
  <c r="BL14" i="8"/>
  <c r="DV14" i="8"/>
  <c r="DP14" i="8"/>
  <c r="G14" i="8"/>
  <c r="F14" i="8"/>
  <c r="DX14" i="8" s="1"/>
  <c r="DY14" i="8" s="1"/>
  <c r="D14" i="8"/>
  <c r="EA13" i="8"/>
  <c r="BL13" i="8"/>
  <c r="DP13" i="8"/>
  <c r="DM13" i="8"/>
  <c r="G13" i="8"/>
  <c r="F13" i="8"/>
  <c r="DX13" i="8" s="1"/>
  <c r="DY13" i="8" s="1"/>
  <c r="D13" i="8"/>
  <c r="EA12" i="8"/>
  <c r="BL12" i="8"/>
  <c r="G12" i="8"/>
  <c r="F12" i="8"/>
  <c r="DX12" i="8" s="1"/>
  <c r="DY12" i="8" s="1"/>
  <c r="D12" i="8"/>
  <c r="EA11" i="8"/>
  <c r="BL11" i="8"/>
  <c r="DV11" i="8"/>
  <c r="G11" i="8"/>
  <c r="F11" i="8"/>
  <c r="DX11" i="8" s="1"/>
  <c r="DY11" i="8" s="1"/>
  <c r="D11" i="8"/>
  <c r="EA10" i="8"/>
  <c r="EE10" i="8"/>
  <c r="ED10" i="8"/>
  <c r="BL10" i="8"/>
  <c r="G10" i="8"/>
  <c r="F10" i="8"/>
  <c r="D10" i="8"/>
  <c r="EA9" i="8"/>
  <c r="BL9" i="8"/>
  <c r="DV9" i="8"/>
  <c r="G9" i="8"/>
  <c r="F9" i="8"/>
  <c r="D9" i="8"/>
  <c r="EA8" i="8"/>
  <c r="BL8" i="8"/>
  <c r="G8" i="8"/>
  <c r="F8" i="8"/>
  <c r="D8" i="8"/>
  <c r="EA7" i="8"/>
  <c r="EE7" i="8"/>
  <c r="ED7" i="8"/>
  <c r="BL7" i="8"/>
  <c r="G7" i="8"/>
  <c r="F7" i="8"/>
  <c r="D7" i="8"/>
  <c r="EA6" i="8"/>
  <c r="BL6" i="8"/>
  <c r="G6" i="8"/>
  <c r="F6" i="8"/>
  <c r="D6" i="8"/>
  <c r="EA5" i="8"/>
  <c r="BL5" i="8"/>
  <c r="G5" i="8"/>
  <c r="F5" i="8"/>
  <c r="D5" i="8"/>
  <c r="EA4" i="8"/>
  <c r="DG4" i="8"/>
  <c r="EE4" i="8" s="1"/>
  <c r="DF4" i="8"/>
  <c r="ED4" i="8" s="1"/>
  <c r="G4" i="8"/>
  <c r="F4" i="8"/>
  <c r="D4" i="8"/>
  <c r="D17" i="7"/>
  <c r="DR14" i="7"/>
  <c r="DY13" i="7"/>
  <c r="EB13" i="7"/>
  <c r="EA13" i="7"/>
  <c r="DT13" i="7"/>
  <c r="DN13" i="7"/>
  <c r="DQ13" i="7"/>
  <c r="DK13" i="7"/>
  <c r="H13" i="7"/>
  <c r="G13" i="7"/>
  <c r="F13" i="7"/>
  <c r="E13" i="7"/>
  <c r="DV13" i="7" s="1"/>
  <c r="DW13" i="7" s="1"/>
  <c r="D13" i="7"/>
  <c r="DY12" i="7"/>
  <c r="EB12" i="7"/>
  <c r="EA12" i="7"/>
  <c r="DT12" i="7"/>
  <c r="DN12" i="7"/>
  <c r="DQ12" i="7"/>
  <c r="DK12" i="7"/>
  <c r="H12" i="7"/>
  <c r="G12" i="7"/>
  <c r="F12" i="7"/>
  <c r="E12" i="7"/>
  <c r="DV12" i="7" s="1"/>
  <c r="DW12" i="7" s="1"/>
  <c r="D12" i="7"/>
  <c r="DY11" i="7"/>
  <c r="EB11" i="7"/>
  <c r="EA11" i="7"/>
  <c r="DT11" i="7"/>
  <c r="DN11" i="7"/>
  <c r="DQ11" i="7"/>
  <c r="DK11" i="7"/>
  <c r="H11" i="7"/>
  <c r="G11" i="7"/>
  <c r="F11" i="7"/>
  <c r="E11" i="7"/>
  <c r="DV11" i="7" s="1"/>
  <c r="DW11" i="7" s="1"/>
  <c r="D11" i="7"/>
  <c r="DY10" i="7"/>
  <c r="EB10" i="7"/>
  <c r="EA10" i="7"/>
  <c r="DT10" i="7"/>
  <c r="DN10" i="7"/>
  <c r="DQ10" i="7"/>
  <c r="DK10" i="7"/>
  <c r="H10" i="7"/>
  <c r="G10" i="7"/>
  <c r="F10" i="7"/>
  <c r="E10" i="7"/>
  <c r="DV10" i="7" s="1"/>
  <c r="DW10" i="7" s="1"/>
  <c r="D10" i="7"/>
  <c r="DY9" i="7"/>
  <c r="EB9" i="7"/>
  <c r="EA9" i="7"/>
  <c r="DT9" i="7"/>
  <c r="DN9" i="7"/>
  <c r="DQ9" i="7"/>
  <c r="DK9" i="7"/>
  <c r="H9" i="7"/>
  <c r="G9" i="7"/>
  <c r="F9" i="7"/>
  <c r="E9" i="7"/>
  <c r="DV9" i="7" s="1"/>
  <c r="DW9" i="7" s="1"/>
  <c r="D9" i="7"/>
  <c r="DY8" i="7"/>
  <c r="EB8" i="7"/>
  <c r="EA8" i="7"/>
  <c r="DT8" i="7"/>
  <c r="DN8" i="7"/>
  <c r="DQ8" i="7"/>
  <c r="DK8" i="7"/>
  <c r="H8" i="7"/>
  <c r="G8" i="7"/>
  <c r="F8" i="7"/>
  <c r="E8" i="7"/>
  <c r="DV8" i="7" s="1"/>
  <c r="DW8" i="7" s="1"/>
  <c r="D8" i="7"/>
  <c r="DY7" i="7"/>
  <c r="EB7" i="7"/>
  <c r="EA7" i="7"/>
  <c r="DT7" i="7"/>
  <c r="DN7" i="7"/>
  <c r="DQ7" i="7"/>
  <c r="DK7" i="7"/>
  <c r="H7" i="7"/>
  <c r="G7" i="7"/>
  <c r="F7" i="7"/>
  <c r="E7" i="7"/>
  <c r="DV7" i="7" s="1"/>
  <c r="DW7" i="7" s="1"/>
  <c r="D7" i="7"/>
  <c r="DY6" i="7"/>
  <c r="EB6" i="7"/>
  <c r="EA6" i="7"/>
  <c r="DT6" i="7"/>
  <c r="DN6" i="7"/>
  <c r="DQ6" i="7"/>
  <c r="DK6" i="7"/>
  <c r="H6" i="7"/>
  <c r="G6" i="7"/>
  <c r="F6" i="7"/>
  <c r="E6" i="7"/>
  <c r="DV6" i="7" s="1"/>
  <c r="DW6" i="7" s="1"/>
  <c r="D6" i="7"/>
  <c r="DY5" i="7"/>
  <c r="DT5" i="7"/>
  <c r="DN5" i="7"/>
  <c r="DQ5" i="7"/>
  <c r="DK5" i="7"/>
  <c r="H5" i="7"/>
  <c r="G5" i="7"/>
  <c r="F5" i="7"/>
  <c r="E5" i="7"/>
  <c r="DV5" i="7" s="1"/>
  <c r="DW5" i="7" s="1"/>
  <c r="D5" i="7"/>
  <c r="DY4" i="7"/>
  <c r="DE4" i="7"/>
  <c r="EB4" i="7" s="1"/>
  <c r="DD4" i="7"/>
  <c r="EA4" i="7" s="1"/>
  <c r="DT4" i="7"/>
  <c r="DN4" i="7"/>
  <c r="DQ4" i="7"/>
  <c r="H4" i="7"/>
  <c r="G4" i="7"/>
  <c r="F4" i="7"/>
  <c r="E4" i="7"/>
  <c r="D4" i="7"/>
  <c r="D22" i="6"/>
  <c r="D19" i="6"/>
  <c r="DZ18" i="6"/>
  <c r="EC18" i="6"/>
  <c r="EB18" i="6"/>
  <c r="CE18" i="6"/>
  <c r="BZ18" i="6"/>
  <c r="BU18" i="6"/>
  <c r="BP18" i="6"/>
  <c r="BK18" i="6"/>
  <c r="BF18" i="6"/>
  <c r="DO18" i="6"/>
  <c r="DW18" i="6"/>
  <c r="DX18" i="6" s="1"/>
  <c r="DZ17" i="6"/>
  <c r="EC17" i="6"/>
  <c r="EB17" i="6"/>
  <c r="CE17" i="6"/>
  <c r="BZ17" i="6"/>
  <c r="BU17" i="6"/>
  <c r="BP17" i="6"/>
  <c r="BK17" i="6"/>
  <c r="BF17" i="6"/>
  <c r="DW17" i="6"/>
  <c r="DX17" i="6" s="1"/>
  <c r="DZ16" i="6"/>
  <c r="EC16" i="6"/>
  <c r="EB16" i="6"/>
  <c r="CE16" i="6"/>
  <c r="BZ16" i="6"/>
  <c r="BU16" i="6"/>
  <c r="BP16" i="6"/>
  <c r="BK16" i="6"/>
  <c r="BF16" i="6"/>
  <c r="DW16" i="6"/>
  <c r="DX16" i="6" s="1"/>
  <c r="DZ15" i="6"/>
  <c r="EC15" i="6"/>
  <c r="EB15" i="6"/>
  <c r="CE15" i="6"/>
  <c r="BZ15" i="6"/>
  <c r="BU15" i="6"/>
  <c r="BP15" i="6"/>
  <c r="BK15" i="6"/>
  <c r="BF15" i="6"/>
  <c r="DW15" i="6"/>
  <c r="DX15" i="6" s="1"/>
  <c r="DZ14" i="6"/>
  <c r="EC14" i="6"/>
  <c r="EB14" i="6"/>
  <c r="CE14" i="6"/>
  <c r="BZ14" i="6"/>
  <c r="BU14" i="6"/>
  <c r="BP14" i="6"/>
  <c r="BK14" i="6"/>
  <c r="BF14" i="6"/>
  <c r="DW14" i="6"/>
  <c r="DX14" i="6" s="1"/>
  <c r="DZ13" i="6"/>
  <c r="EC13" i="6"/>
  <c r="EB13" i="6"/>
  <c r="CE13" i="6"/>
  <c r="BZ13" i="6"/>
  <c r="BU13" i="6"/>
  <c r="BP13" i="6"/>
  <c r="BK13" i="6"/>
  <c r="BF13" i="6"/>
  <c r="DW13" i="6"/>
  <c r="DX13" i="6" s="1"/>
  <c r="DZ12" i="6"/>
  <c r="EC12" i="6"/>
  <c r="EB12" i="6"/>
  <c r="CE12" i="6"/>
  <c r="BZ12" i="6"/>
  <c r="BU12" i="6"/>
  <c r="BP12" i="6"/>
  <c r="BK12" i="6"/>
  <c r="BF12" i="6"/>
  <c r="DW12" i="6"/>
  <c r="DX12" i="6" s="1"/>
  <c r="DZ11" i="6"/>
  <c r="EC11" i="6"/>
  <c r="EB11" i="6"/>
  <c r="CE11" i="6"/>
  <c r="BZ11" i="6"/>
  <c r="BU11" i="6"/>
  <c r="BP11" i="6"/>
  <c r="BK11" i="6"/>
  <c r="BF11" i="6"/>
  <c r="DW11" i="6"/>
  <c r="DX11" i="6" s="1"/>
  <c r="DZ10" i="6"/>
  <c r="EC10" i="6"/>
  <c r="EB10" i="6"/>
  <c r="CE10" i="6"/>
  <c r="BZ10" i="6"/>
  <c r="BU10" i="6"/>
  <c r="BP10" i="6"/>
  <c r="BK10" i="6"/>
  <c r="BF10" i="6"/>
  <c r="DW10" i="6"/>
  <c r="DX10" i="6" s="1"/>
  <c r="DZ9" i="6"/>
  <c r="EB9" i="6"/>
  <c r="CE9" i="6"/>
  <c r="BZ9" i="6"/>
  <c r="BU9" i="6"/>
  <c r="BP9" i="6"/>
  <c r="BK9" i="6"/>
  <c r="BF9" i="6"/>
  <c r="DZ8" i="6"/>
  <c r="EC8" i="6"/>
  <c r="EB8" i="6"/>
  <c r="CE8" i="6"/>
  <c r="BZ8" i="6"/>
  <c r="BU8" i="6"/>
  <c r="BP8" i="6"/>
  <c r="BK8" i="6"/>
  <c r="BF8" i="6"/>
  <c r="DZ7" i="6"/>
  <c r="EC7" i="6"/>
  <c r="EB7" i="6"/>
  <c r="CE7" i="6"/>
  <c r="BZ7" i="6"/>
  <c r="BU7" i="6"/>
  <c r="BP7" i="6"/>
  <c r="BK7" i="6"/>
  <c r="BF7" i="6"/>
  <c r="DZ6" i="6"/>
  <c r="EC6" i="6"/>
  <c r="EB6" i="6"/>
  <c r="CE6" i="6"/>
  <c r="BZ6" i="6"/>
  <c r="BU6" i="6"/>
  <c r="BP6" i="6"/>
  <c r="BK6" i="6"/>
  <c r="BF6" i="6"/>
  <c r="DZ5" i="6"/>
  <c r="CE5" i="6"/>
  <c r="BZ5" i="6"/>
  <c r="BU5" i="6"/>
  <c r="BP5" i="6"/>
  <c r="BK5" i="6"/>
  <c r="BF5" i="6"/>
  <c r="DZ4" i="6"/>
  <c r="DF4" i="6"/>
  <c r="EC4" i="6" s="1"/>
  <c r="DE4" i="6"/>
  <c r="EB4" i="6" s="1"/>
  <c r="CE4" i="6"/>
  <c r="BZ4" i="6"/>
  <c r="BU4" i="6"/>
  <c r="BP4" i="6"/>
  <c r="BK4" i="6"/>
  <c r="D17" i="5"/>
  <c r="DS14" i="5"/>
  <c r="DZ13" i="5"/>
  <c r="EC13" i="5"/>
  <c r="EB13" i="5"/>
  <c r="DU13" i="5"/>
  <c r="DO13" i="5"/>
  <c r="DR13" i="5"/>
  <c r="DL13" i="5"/>
  <c r="F13" i="5"/>
  <c r="E13" i="5"/>
  <c r="DW13" i="5" s="1"/>
  <c r="DX13" i="5" s="1"/>
  <c r="D13" i="5"/>
  <c r="DZ12" i="5"/>
  <c r="EC12" i="5"/>
  <c r="EB12" i="5"/>
  <c r="DU12" i="5"/>
  <c r="DO12" i="5"/>
  <c r="DR12" i="5"/>
  <c r="DL12" i="5"/>
  <c r="F12" i="5"/>
  <c r="E12" i="5"/>
  <c r="DW12" i="5" s="1"/>
  <c r="DX12" i="5" s="1"/>
  <c r="D12" i="5"/>
  <c r="DZ11" i="5"/>
  <c r="EC11" i="5"/>
  <c r="EB11" i="5"/>
  <c r="DU11" i="5"/>
  <c r="DO11" i="5"/>
  <c r="DR11" i="5"/>
  <c r="DL11" i="5"/>
  <c r="F11" i="5"/>
  <c r="E11" i="5"/>
  <c r="DW11" i="5" s="1"/>
  <c r="DX11" i="5" s="1"/>
  <c r="D11" i="5"/>
  <c r="DZ10" i="5"/>
  <c r="EC10" i="5"/>
  <c r="EB10" i="5"/>
  <c r="DU10" i="5"/>
  <c r="DO10" i="5"/>
  <c r="DR10" i="5"/>
  <c r="DL10" i="5"/>
  <c r="F10" i="5"/>
  <c r="E10" i="5"/>
  <c r="DW10" i="5" s="1"/>
  <c r="DX10" i="5" s="1"/>
  <c r="D10" i="5"/>
  <c r="DZ9" i="5"/>
  <c r="EC9" i="5"/>
  <c r="EB9" i="5"/>
  <c r="DU9" i="5"/>
  <c r="DO9" i="5"/>
  <c r="DR9" i="5"/>
  <c r="DL9" i="5"/>
  <c r="F9" i="5"/>
  <c r="E9" i="5"/>
  <c r="DW9" i="5" s="1"/>
  <c r="DX9" i="5" s="1"/>
  <c r="D9" i="5"/>
  <c r="DZ8" i="5"/>
  <c r="EC8" i="5"/>
  <c r="EB8" i="5"/>
  <c r="DU8" i="5"/>
  <c r="DO8" i="5"/>
  <c r="DR8" i="5"/>
  <c r="DL8" i="5"/>
  <c r="F8" i="5"/>
  <c r="E8" i="5"/>
  <c r="DW8" i="5" s="1"/>
  <c r="DX8" i="5" s="1"/>
  <c r="D8" i="5"/>
  <c r="DZ7" i="5"/>
  <c r="EC7" i="5"/>
  <c r="EB7" i="5"/>
  <c r="DU7" i="5"/>
  <c r="DO7" i="5"/>
  <c r="DR7" i="5"/>
  <c r="DL7" i="5"/>
  <c r="F7" i="5"/>
  <c r="E7" i="5"/>
  <c r="DW7" i="5" s="1"/>
  <c r="DX7" i="5" s="1"/>
  <c r="D7" i="5"/>
  <c r="DZ6" i="5"/>
  <c r="EC6" i="5"/>
  <c r="EB6" i="5"/>
  <c r="DU6" i="5"/>
  <c r="DO6" i="5"/>
  <c r="DR6" i="5"/>
  <c r="DL6" i="5"/>
  <c r="F6" i="5"/>
  <c r="E6" i="5"/>
  <c r="D6" i="5"/>
  <c r="DZ5" i="5"/>
  <c r="DU5" i="5"/>
  <c r="DO5" i="5"/>
  <c r="DR5" i="5"/>
  <c r="DL5" i="5"/>
  <c r="F5" i="5"/>
  <c r="E5" i="5"/>
  <c r="D5" i="5"/>
  <c r="DZ4" i="5"/>
  <c r="DF4" i="5"/>
  <c r="EC4" i="5" s="1"/>
  <c r="DE4" i="5"/>
  <c r="EB4" i="5" s="1"/>
  <c r="DU4" i="5"/>
  <c r="DO4" i="5"/>
  <c r="DR4" i="5"/>
  <c r="DL4" i="5"/>
  <c r="F4" i="5"/>
  <c r="E4" i="5"/>
  <c r="D4" i="5"/>
  <c r="D17" i="4"/>
  <c r="DS14" i="4"/>
  <c r="DZ13" i="4"/>
  <c r="EE13" i="4"/>
  <c r="ED13" i="4"/>
  <c r="DU13" i="4"/>
  <c r="DO13" i="4"/>
  <c r="DR13" i="4"/>
  <c r="DL13" i="4"/>
  <c r="H13" i="4"/>
  <c r="G13" i="4"/>
  <c r="F13" i="4"/>
  <c r="E13" i="4"/>
  <c r="DW13" i="4" s="1"/>
  <c r="DX13" i="4" s="1"/>
  <c r="D13" i="4"/>
  <c r="DZ12" i="4"/>
  <c r="EE12" i="4"/>
  <c r="ED12" i="4"/>
  <c r="DU12" i="4"/>
  <c r="DO12" i="4"/>
  <c r="DR12" i="4"/>
  <c r="DL12" i="4"/>
  <c r="H12" i="4"/>
  <c r="G12" i="4"/>
  <c r="F12" i="4"/>
  <c r="E12" i="4"/>
  <c r="DW12" i="4" s="1"/>
  <c r="DX12" i="4" s="1"/>
  <c r="D12" i="4"/>
  <c r="DZ11" i="4"/>
  <c r="EE11" i="4"/>
  <c r="ED11" i="4"/>
  <c r="DU11" i="4"/>
  <c r="DO11" i="4"/>
  <c r="DR11" i="4"/>
  <c r="DL11" i="4"/>
  <c r="H11" i="4"/>
  <c r="G11" i="4"/>
  <c r="F11" i="4"/>
  <c r="E11" i="4"/>
  <c r="DW11" i="4" s="1"/>
  <c r="DX11" i="4" s="1"/>
  <c r="D11" i="4"/>
  <c r="DZ10" i="4"/>
  <c r="EE10" i="4"/>
  <c r="ED10" i="4"/>
  <c r="DU10" i="4"/>
  <c r="DO10" i="4"/>
  <c r="DR10" i="4"/>
  <c r="DL10" i="4"/>
  <c r="H10" i="4"/>
  <c r="G10" i="4"/>
  <c r="F10" i="4"/>
  <c r="E10" i="4"/>
  <c r="DW10" i="4" s="1"/>
  <c r="DX10" i="4" s="1"/>
  <c r="D10" i="4"/>
  <c r="DZ9" i="4"/>
  <c r="EE9" i="4"/>
  <c r="ED9" i="4"/>
  <c r="DU9" i="4"/>
  <c r="DO9" i="4"/>
  <c r="DR9" i="4"/>
  <c r="DL9" i="4"/>
  <c r="H9" i="4"/>
  <c r="G9" i="4"/>
  <c r="F9" i="4"/>
  <c r="E9" i="4"/>
  <c r="DW9" i="4" s="1"/>
  <c r="DX9" i="4" s="1"/>
  <c r="D9" i="4"/>
  <c r="DZ8" i="4"/>
  <c r="EE8" i="4"/>
  <c r="ED8" i="4"/>
  <c r="BA8" i="4"/>
  <c r="DU8" i="4"/>
  <c r="DO8" i="4"/>
  <c r="DR8" i="4"/>
  <c r="DL8" i="4"/>
  <c r="H8" i="4"/>
  <c r="G8" i="4"/>
  <c r="F8" i="4"/>
  <c r="E8" i="4"/>
  <c r="DW8" i="4" s="1"/>
  <c r="DX8" i="4" s="1"/>
  <c r="D8" i="4"/>
  <c r="DZ7" i="4"/>
  <c r="EE7" i="4"/>
  <c r="ED7" i="4"/>
  <c r="DU7" i="4"/>
  <c r="DO7" i="4"/>
  <c r="DR7" i="4"/>
  <c r="DL7" i="4"/>
  <c r="H7" i="4"/>
  <c r="H22" i="4" s="1"/>
  <c r="G7" i="4"/>
  <c r="F7" i="4"/>
  <c r="E7" i="4"/>
  <c r="DW7" i="4" s="1"/>
  <c r="DX7" i="4" s="1"/>
  <c r="D7" i="4"/>
  <c r="DZ6" i="4"/>
  <c r="EE6" i="4"/>
  <c r="ED6" i="4"/>
  <c r="DU6" i="4"/>
  <c r="DO6" i="4"/>
  <c r="DR6" i="4"/>
  <c r="DL6" i="4"/>
  <c r="H6" i="4"/>
  <c r="H21" i="4" s="1"/>
  <c r="G6" i="4"/>
  <c r="F6" i="4"/>
  <c r="E6" i="4"/>
  <c r="DW6" i="4" s="1"/>
  <c r="DX6" i="4" s="1"/>
  <c r="D6" i="4"/>
  <c r="DZ5" i="4"/>
  <c r="DU5" i="4"/>
  <c r="DO5" i="4"/>
  <c r="DR5" i="4"/>
  <c r="DL5" i="4"/>
  <c r="H5" i="4"/>
  <c r="H20" i="4" s="1"/>
  <c r="G5" i="4"/>
  <c r="F5" i="4"/>
  <c r="E5" i="4"/>
  <c r="DW5" i="4" s="1"/>
  <c r="DX5" i="4" s="1"/>
  <c r="D5" i="4"/>
  <c r="DZ4" i="4"/>
  <c r="DF4" i="4"/>
  <c r="EE4" i="4" s="1"/>
  <c r="DE4" i="4"/>
  <c r="ED4" i="4" s="1"/>
  <c r="DU4" i="4"/>
  <c r="H4" i="4"/>
  <c r="H19" i="4" s="1"/>
  <c r="G4" i="4"/>
  <c r="F4" i="4"/>
  <c r="E4" i="4"/>
  <c r="D4" i="4"/>
  <c r="D27" i="2"/>
  <c r="DS24" i="2"/>
  <c r="DZ23" i="2"/>
  <c r="DU23" i="2"/>
  <c r="DR23" i="2"/>
  <c r="F23" i="2"/>
  <c r="E23" i="2"/>
  <c r="DW23" i="2" s="1"/>
  <c r="DX23" i="2" s="1"/>
  <c r="DZ22" i="2"/>
  <c r="DL22" i="2"/>
  <c r="F22" i="2"/>
  <c r="E22" i="2"/>
  <c r="DW22" i="2" s="1"/>
  <c r="DX22" i="2" s="1"/>
  <c r="DZ21" i="2"/>
  <c r="DU21" i="2"/>
  <c r="DL21" i="2"/>
  <c r="F21" i="2"/>
  <c r="E21" i="2"/>
  <c r="DW21" i="2" s="1"/>
  <c r="DX21" i="2" s="1"/>
  <c r="DZ20" i="2"/>
  <c r="F20" i="2"/>
  <c r="E20" i="2"/>
  <c r="DW20" i="2" s="1"/>
  <c r="DX20" i="2" s="1"/>
  <c r="DZ19" i="2"/>
  <c r="DU19" i="2"/>
  <c r="DL19" i="2"/>
  <c r="F19" i="2"/>
  <c r="E19" i="2"/>
  <c r="DW19" i="2" s="1"/>
  <c r="DX19" i="2" s="1"/>
  <c r="DZ18" i="2"/>
  <c r="DO18" i="2"/>
  <c r="F18" i="2"/>
  <c r="E18" i="2"/>
  <c r="DW18" i="2" s="1"/>
  <c r="DX18" i="2" s="1"/>
  <c r="DZ17" i="2"/>
  <c r="DU17" i="2"/>
  <c r="DR17" i="2"/>
  <c r="F17" i="2"/>
  <c r="E17" i="2"/>
  <c r="DW17" i="2" s="1"/>
  <c r="DX17" i="2" s="1"/>
  <c r="DZ16" i="2"/>
  <c r="F16" i="2"/>
  <c r="E16" i="2"/>
  <c r="DW16" i="2" s="1"/>
  <c r="DX16" i="2" s="1"/>
  <c r="DZ15" i="2"/>
  <c r="DU15" i="2"/>
  <c r="DR15" i="2"/>
  <c r="F15" i="2"/>
  <c r="E15" i="2"/>
  <c r="DW15" i="2" s="1"/>
  <c r="DX15" i="2" s="1"/>
  <c r="DZ14" i="2"/>
  <c r="EC14" i="2"/>
  <c r="EB14" i="2"/>
  <c r="DO14" i="2"/>
  <c r="F14" i="2"/>
  <c r="E14" i="2"/>
  <c r="DZ13" i="2"/>
  <c r="DL13" i="2"/>
  <c r="F13" i="2"/>
  <c r="E13" i="2"/>
  <c r="DZ12" i="2"/>
  <c r="EC12" i="2"/>
  <c r="EB12" i="2"/>
  <c r="F12" i="2"/>
  <c r="E12" i="2"/>
  <c r="DZ11" i="2"/>
  <c r="DU11" i="2"/>
  <c r="DL11" i="2"/>
  <c r="F11" i="2"/>
  <c r="E11" i="2"/>
  <c r="DZ10" i="2"/>
  <c r="F10" i="2"/>
  <c r="E10" i="2"/>
  <c r="DZ9" i="2"/>
  <c r="DL9" i="2"/>
  <c r="F9" i="2"/>
  <c r="E9" i="2"/>
  <c r="DZ8" i="2"/>
  <c r="EC8" i="2"/>
  <c r="DO8" i="2"/>
  <c r="F8" i="2"/>
  <c r="E8" i="2"/>
  <c r="DZ7" i="2"/>
  <c r="EC7" i="2"/>
  <c r="EB7" i="2"/>
  <c r="F7" i="2"/>
  <c r="E7" i="2"/>
  <c r="DZ6" i="2"/>
  <c r="EC6" i="2"/>
  <c r="EB6" i="2"/>
  <c r="F6" i="2"/>
  <c r="E6" i="2"/>
  <c r="D6" i="2"/>
  <c r="DZ5" i="2"/>
  <c r="DL5" i="2"/>
  <c r="F5" i="2"/>
  <c r="E5" i="2"/>
  <c r="D5" i="2"/>
  <c r="DZ4" i="2"/>
  <c r="DF4" i="2"/>
  <c r="EC4" i="2" s="1"/>
  <c r="DE4" i="2"/>
  <c r="EB4" i="2" s="1"/>
  <c r="F4" i="2"/>
  <c r="E4" i="2"/>
  <c r="D4" i="2"/>
  <c r="DM5" i="17" l="1"/>
  <c r="DV5" i="17"/>
  <c r="DS14" i="17"/>
  <c r="L14" i="17"/>
  <c r="DP5" i="17"/>
  <c r="DP15" i="17"/>
  <c r="L15" i="17"/>
  <c r="DV18" i="17"/>
  <c r="L18" i="17"/>
  <c r="DS5" i="17"/>
  <c r="DV10" i="17"/>
  <c r="L10" i="17"/>
  <c r="DM17" i="17"/>
  <c r="L17" i="17"/>
  <c r="DP6" i="17"/>
  <c r="L6" i="17"/>
  <c r="DV11" i="17"/>
  <c r="L11" i="17"/>
  <c r="DS18" i="17"/>
  <c r="DP13" i="17"/>
  <c r="L13" i="17"/>
  <c r="DP9" i="17"/>
  <c r="L9" i="17"/>
  <c r="DM7" i="17"/>
  <c r="L7" i="17"/>
  <c r="DP12" i="17"/>
  <c r="L12" i="17"/>
  <c r="DK10" i="15"/>
  <c r="DK16" i="15"/>
  <c r="DK17" i="15"/>
  <c r="DW17" i="15" s="1"/>
  <c r="DK22" i="15"/>
  <c r="DT22" i="15" s="1"/>
  <c r="DK8" i="15"/>
  <c r="DW8" i="15" s="1"/>
  <c r="DX8" i="15" s="1"/>
  <c r="DY8" i="15" s="1"/>
  <c r="DK9" i="15"/>
  <c r="DW9" i="15" s="1"/>
  <c r="DK18" i="15"/>
  <c r="DK14" i="15"/>
  <c r="DK12" i="15"/>
  <c r="DN12" i="15" s="1"/>
  <c r="DK21" i="15"/>
  <c r="DW21" i="15" s="1"/>
  <c r="DK15" i="15"/>
  <c r="BA23" i="2"/>
  <c r="DL18" i="2"/>
  <c r="DI7" i="2"/>
  <c r="ED9" i="14"/>
  <c r="ED16" i="6"/>
  <c r="ED15" i="6"/>
  <c r="DM14" i="17"/>
  <c r="DV15" i="17"/>
  <c r="DP18" i="17"/>
  <c r="DV12" i="17"/>
  <c r="DS13" i="17"/>
  <c r="DM10" i="17"/>
  <c r="DM15" i="17"/>
  <c r="DM18" i="17"/>
  <c r="DV14" i="17"/>
  <c r="DS11" i="17"/>
  <c r="DV13" i="17"/>
  <c r="DM13" i="17"/>
  <c r="DV7" i="17"/>
  <c r="DM9" i="17"/>
  <c r="DP7" i="17"/>
  <c r="DS9" i="17"/>
  <c r="DM12" i="17"/>
  <c r="DV6" i="17"/>
  <c r="DP11" i="17"/>
  <c r="DS7" i="17"/>
  <c r="DV9" i="17"/>
  <c r="DS16" i="17"/>
  <c r="DM16" i="17"/>
  <c r="DV16" i="17"/>
  <c r="DK11" i="17"/>
  <c r="K11" i="17" s="1"/>
  <c r="DK12" i="17"/>
  <c r="K12" i="17" s="1"/>
  <c r="DP16" i="17"/>
  <c r="DK13" i="17"/>
  <c r="K13" i="17" s="1"/>
  <c r="DS17" i="17"/>
  <c r="DM11" i="17"/>
  <c r="DP17" i="17"/>
  <c r="DM6" i="17"/>
  <c r="DV17" i="17"/>
  <c r="DY3" i="17"/>
  <c r="DY8" i="17" s="1"/>
  <c r="DS6" i="17"/>
  <c r="DK18" i="17"/>
  <c r="K18" i="17" s="1"/>
  <c r="DK4" i="17"/>
  <c r="K4" i="17" s="1"/>
  <c r="DK10" i="17"/>
  <c r="K10" i="17" s="1"/>
  <c r="DI4" i="6"/>
  <c r="ED14" i="6"/>
  <c r="V15" i="6"/>
  <c r="DR15" i="6" s="1"/>
  <c r="DJ6" i="16"/>
  <c r="DS6" i="16" s="1"/>
  <c r="BA9" i="16"/>
  <c r="DJ9" i="16" s="1"/>
  <c r="DS9" i="16" s="1"/>
  <c r="ED18" i="6"/>
  <c r="V18" i="6"/>
  <c r="DR18" i="6" s="1"/>
  <c r="ED17" i="6"/>
  <c r="V17" i="6"/>
  <c r="DR17" i="6" s="1"/>
  <c r="V16" i="6"/>
  <c r="BA16" i="6" s="1"/>
  <c r="ED13" i="6"/>
  <c r="V13" i="6"/>
  <c r="DR13" i="6" s="1"/>
  <c r="ED12" i="6"/>
  <c r="V12" i="6"/>
  <c r="BA12" i="6" s="1"/>
  <c r="V14" i="6"/>
  <c r="DR14" i="6" s="1"/>
  <c r="ED11" i="6"/>
  <c r="V11" i="6"/>
  <c r="DR11" i="6" s="1"/>
  <c r="DK5" i="17"/>
  <c r="K5" i="17" s="1"/>
  <c r="DV8" i="17"/>
  <c r="DS8" i="17"/>
  <c r="DM8" i="17"/>
  <c r="DP8" i="17"/>
  <c r="DK8" i="17"/>
  <c r="K8" i="17" s="1"/>
  <c r="DP10" i="17"/>
  <c r="DP4" i="17"/>
  <c r="DK9" i="17"/>
  <c r="K9" i="17" s="1"/>
  <c r="DS4" i="17"/>
  <c r="DK15" i="17"/>
  <c r="K15" i="17" s="1"/>
  <c r="DK7" i="17"/>
  <c r="K7" i="17" s="1"/>
  <c r="DK16" i="17"/>
  <c r="K16" i="17" s="1"/>
  <c r="DM4" i="17"/>
  <c r="DP14" i="17"/>
  <c r="DS15" i="17"/>
  <c r="DK17" i="17"/>
  <c r="K17" i="17" s="1"/>
  <c r="DV4" i="17"/>
  <c r="DK6" i="17"/>
  <c r="K6" i="17" s="1"/>
  <c r="DK14" i="17"/>
  <c r="K14" i="17" s="1"/>
  <c r="V10" i="14"/>
  <c r="DR10" i="14" s="1"/>
  <c r="ED10" i="14"/>
  <c r="V17" i="14"/>
  <c r="DR17" i="14" s="1"/>
  <c r="ED17" i="14"/>
  <c r="V11" i="14"/>
  <c r="DR11" i="14" s="1"/>
  <c r="ED11" i="14"/>
  <c r="V18" i="14"/>
  <c r="BA18" i="14" s="1"/>
  <c r="DJ18" i="14" s="1"/>
  <c r="ED18" i="14"/>
  <c r="ED19" i="14"/>
  <c r="V12" i="14"/>
  <c r="DR12" i="14" s="1"/>
  <c r="ED12" i="14"/>
  <c r="ED20" i="14"/>
  <c r="V13" i="14"/>
  <c r="DR13" i="14" s="1"/>
  <c r="ED13" i="14"/>
  <c r="V20" i="14"/>
  <c r="DR20" i="14" s="1"/>
  <c r="V14" i="14"/>
  <c r="DR14" i="14" s="1"/>
  <c r="ED14" i="14"/>
  <c r="ED21" i="14"/>
  <c r="DI11" i="14"/>
  <c r="DI18" i="14"/>
  <c r="V23" i="14"/>
  <c r="DR23" i="14" s="1"/>
  <c r="V15" i="14"/>
  <c r="DR15" i="14" s="1"/>
  <c r="ED15" i="14"/>
  <c r="DI22" i="14"/>
  <c r="V9" i="14"/>
  <c r="DR9" i="14" s="1"/>
  <c r="DI9" i="14"/>
  <c r="V16" i="14"/>
  <c r="DR16" i="14" s="1"/>
  <c r="ED16" i="14"/>
  <c r="ED22" i="14"/>
  <c r="DW4" i="17"/>
  <c r="DX4" i="17" s="1"/>
  <c r="AD28" i="17" s="1"/>
  <c r="AG28" i="17" s="1"/>
  <c r="DL4" i="2"/>
  <c r="DJ4" i="13"/>
  <c r="BA13" i="4"/>
  <c r="BA11" i="4"/>
  <c r="DK7" i="15"/>
  <c r="DQ7" i="15" s="1"/>
  <c r="BA19" i="2"/>
  <c r="BA15" i="2"/>
  <c r="BA22" i="2"/>
  <c r="BA21" i="2"/>
  <c r="DI14" i="14"/>
  <c r="DI17" i="14"/>
  <c r="V22" i="14"/>
  <c r="DR22" i="14" s="1"/>
  <c r="DI4" i="14"/>
  <c r="DI8" i="14"/>
  <c r="DI10" i="14"/>
  <c r="DI13" i="14"/>
  <c r="DI16" i="14"/>
  <c r="DI19" i="14"/>
  <c r="DI6" i="14"/>
  <c r="DI7" i="14"/>
  <c r="DI12" i="14"/>
  <c r="DI15" i="14"/>
  <c r="DI23" i="14"/>
  <c r="BA8" i="16"/>
  <c r="DJ8" i="16" s="1"/>
  <c r="DS8" i="16" s="1"/>
  <c r="BA7" i="16"/>
  <c r="DJ7" i="16" s="1"/>
  <c r="BA10" i="5"/>
  <c r="BA14" i="2"/>
  <c r="BA13" i="2"/>
  <c r="BA11" i="2"/>
  <c r="BA10" i="2"/>
  <c r="AZ8" i="7"/>
  <c r="DH5" i="7"/>
  <c r="DH6" i="7"/>
  <c r="DH7" i="7"/>
  <c r="DH10" i="7"/>
  <c r="DH8" i="7"/>
  <c r="BA5" i="4"/>
  <c r="DJ4" i="16"/>
  <c r="L4" i="16" s="1"/>
  <c r="BA17" i="16"/>
  <c r="DJ17" i="16" s="1"/>
  <c r="DR17" i="16"/>
  <c r="BA13" i="16"/>
  <c r="DJ13" i="16" s="1"/>
  <c r="DR13" i="16"/>
  <c r="DM9" i="16"/>
  <c r="DP9" i="16"/>
  <c r="DV9" i="16"/>
  <c r="BA5" i="16"/>
  <c r="DJ5" i="16" s="1"/>
  <c r="L5" i="16" s="1"/>
  <c r="BA16" i="16"/>
  <c r="DJ16" i="16" s="1"/>
  <c r="DR16" i="16"/>
  <c r="DM8" i="16"/>
  <c r="DV8" i="16"/>
  <c r="DR11" i="16"/>
  <c r="BA11" i="16"/>
  <c r="DJ11" i="16" s="1"/>
  <c r="BA15" i="16"/>
  <c r="DJ15" i="16" s="1"/>
  <c r="DR15" i="16"/>
  <c r="DR12" i="16"/>
  <c r="BA12" i="16"/>
  <c r="DJ12" i="16" s="1"/>
  <c r="BA18" i="16"/>
  <c r="DJ18" i="16" s="1"/>
  <c r="DR18" i="16"/>
  <c r="BA14" i="16"/>
  <c r="DJ14" i="16" s="1"/>
  <c r="DR14" i="16"/>
  <c r="DR10" i="16"/>
  <c r="BA10" i="16"/>
  <c r="DJ10" i="16" s="1"/>
  <c r="DR4" i="4"/>
  <c r="DK6" i="15"/>
  <c r="DN23" i="15"/>
  <c r="DQ23" i="15"/>
  <c r="DT23" i="15"/>
  <c r="DW23" i="15"/>
  <c r="DQ11" i="15"/>
  <c r="DT11" i="15"/>
  <c r="DW11" i="15"/>
  <c r="DN11" i="15"/>
  <c r="DQ13" i="15"/>
  <c r="DT13" i="15"/>
  <c r="DW13" i="15"/>
  <c r="DN13" i="15"/>
  <c r="DQ5" i="15"/>
  <c r="DT5" i="15"/>
  <c r="DW5" i="15"/>
  <c r="DN5" i="15"/>
  <c r="DQ10" i="15"/>
  <c r="DT10" i="15"/>
  <c r="DW10" i="15"/>
  <c r="DN10" i="15"/>
  <c r="DQ19" i="15"/>
  <c r="DT19" i="15"/>
  <c r="DW19" i="15"/>
  <c r="DN19" i="15"/>
  <c r="DK20" i="15"/>
  <c r="DN22" i="15"/>
  <c r="DQ22" i="15"/>
  <c r="DQ8" i="15"/>
  <c r="DT8" i="15"/>
  <c r="DW4" i="15"/>
  <c r="DN4" i="15"/>
  <c r="DQ4" i="15"/>
  <c r="DT4" i="15"/>
  <c r="DQ17" i="15"/>
  <c r="DT17" i="15"/>
  <c r="DQ16" i="15"/>
  <c r="DT16" i="15"/>
  <c r="DW16" i="15"/>
  <c r="DN16" i="15"/>
  <c r="DH4" i="7"/>
  <c r="DH11" i="7"/>
  <c r="DH12" i="7"/>
  <c r="DH13" i="7"/>
  <c r="AZ13" i="7"/>
  <c r="DH9" i="7"/>
  <c r="BA5" i="5"/>
  <c r="BA17" i="2"/>
  <c r="BA9" i="2"/>
  <c r="DI5" i="14"/>
  <c r="BA5" i="14"/>
  <c r="BA6" i="14"/>
  <c r="BA4" i="14"/>
  <c r="DX9" i="14"/>
  <c r="BA7" i="14"/>
  <c r="DL4" i="14"/>
  <c r="DL6" i="14"/>
  <c r="DL5" i="14"/>
  <c r="BA8" i="14"/>
  <c r="DJ8" i="14" s="1"/>
  <c r="DL10" i="14"/>
  <c r="DL11" i="14"/>
  <c r="DL20" i="14"/>
  <c r="DI20" i="14"/>
  <c r="BA21" i="14"/>
  <c r="DI21" i="14"/>
  <c r="V19" i="14"/>
  <c r="BA23" i="14"/>
  <c r="BA7" i="2"/>
  <c r="DJ7" i="2" s="1"/>
  <c r="DR8" i="6"/>
  <c r="BB11" i="8"/>
  <c r="BB19" i="8"/>
  <c r="BB9" i="8"/>
  <c r="BB15" i="8"/>
  <c r="BB13" i="8"/>
  <c r="BB7" i="8"/>
  <c r="BB23" i="8"/>
  <c r="BA16" i="2"/>
  <c r="BA12" i="2"/>
  <c r="BA8" i="2"/>
  <c r="DR12" i="2"/>
  <c r="DR8" i="2"/>
  <c r="BA20" i="2"/>
  <c r="DI21" i="2"/>
  <c r="DI18" i="2"/>
  <c r="DJ18" i="2" s="1"/>
  <c r="DS18" i="2" s="1"/>
  <c r="DI13" i="2"/>
  <c r="BA4" i="2"/>
  <c r="DG17" i="13"/>
  <c r="DG14" i="13"/>
  <c r="DG16" i="13"/>
  <c r="DG18" i="13"/>
  <c r="DG8" i="13"/>
  <c r="DG11" i="13"/>
  <c r="DG13" i="13"/>
  <c r="DG5" i="13"/>
  <c r="DG7" i="13"/>
  <c r="DG10" i="13"/>
  <c r="DG6" i="13"/>
  <c r="DG9" i="13"/>
  <c r="DG12" i="13"/>
  <c r="DG15" i="13"/>
  <c r="DG4" i="13"/>
  <c r="AY5" i="13"/>
  <c r="BA5" i="6"/>
  <c r="BA9" i="6"/>
  <c r="DI5" i="6"/>
  <c r="AY4" i="13"/>
  <c r="AY6" i="13"/>
  <c r="AY7" i="13"/>
  <c r="AY8" i="13"/>
  <c r="AY9" i="13"/>
  <c r="AY10" i="13"/>
  <c r="AY11" i="13"/>
  <c r="AY12" i="13"/>
  <c r="AY13" i="13"/>
  <c r="AY14" i="13"/>
  <c r="DH14" i="13" s="1"/>
  <c r="AY15" i="13"/>
  <c r="AY16" i="13"/>
  <c r="AY17" i="13"/>
  <c r="AY18" i="13"/>
  <c r="DJ5" i="13"/>
  <c r="BA6" i="4"/>
  <c r="BA10" i="4"/>
  <c r="BA12" i="4"/>
  <c r="BA7" i="4"/>
  <c r="BA9" i="4"/>
  <c r="BA4" i="4"/>
  <c r="DI7" i="4"/>
  <c r="DI12" i="4"/>
  <c r="DI8" i="4"/>
  <c r="DJ8" i="4" s="1"/>
  <c r="DI10" i="4"/>
  <c r="DI9" i="4"/>
  <c r="DI5" i="4"/>
  <c r="DI13" i="4"/>
  <c r="DI11" i="4"/>
  <c r="DI4" i="4"/>
  <c r="DI6" i="4"/>
  <c r="DI4" i="5"/>
  <c r="DI5" i="5"/>
  <c r="DI7" i="5"/>
  <c r="DI9" i="5"/>
  <c r="DI11" i="5"/>
  <c r="DI6" i="5"/>
  <c r="DI8" i="5"/>
  <c r="DI10" i="5"/>
  <c r="DI12" i="5"/>
  <c r="DI7" i="6"/>
  <c r="DI9" i="6"/>
  <c r="DI11" i="6"/>
  <c r="DI13" i="6"/>
  <c r="DI15" i="6"/>
  <c r="DI17" i="6"/>
  <c r="DI6" i="6"/>
  <c r="DI8" i="6"/>
  <c r="DI10" i="6"/>
  <c r="DI12" i="6"/>
  <c r="DI14" i="6"/>
  <c r="DI16" i="6"/>
  <c r="DI18" i="6"/>
  <c r="DI6" i="2"/>
  <c r="DI9" i="2"/>
  <c r="DI11" i="2"/>
  <c r="DI16" i="2"/>
  <c r="DI23" i="2"/>
  <c r="DJ23" i="2" s="1"/>
  <c r="DI17" i="2"/>
  <c r="DI4" i="2"/>
  <c r="DI10" i="2"/>
  <c r="DI12" i="2"/>
  <c r="DI14" i="2"/>
  <c r="DI8" i="2"/>
  <c r="DI5" i="2"/>
  <c r="DI15" i="2"/>
  <c r="DJ15" i="2" s="1"/>
  <c r="DS15" i="2" s="1"/>
  <c r="DI19" i="2"/>
  <c r="DI20" i="2"/>
  <c r="DI22" i="2"/>
  <c r="DJ22" i="2" s="1"/>
  <c r="BA8" i="6"/>
  <c r="BA6" i="6"/>
  <c r="BA10" i="6"/>
  <c r="BA7" i="6"/>
  <c r="AZ12" i="7"/>
  <c r="AZ11" i="7"/>
  <c r="AZ6" i="7"/>
  <c r="AZ5" i="7"/>
  <c r="AZ9" i="7"/>
  <c r="AZ7" i="7"/>
  <c r="AZ10" i="7"/>
  <c r="AZ4" i="7"/>
  <c r="BA7" i="5"/>
  <c r="BA11" i="5"/>
  <c r="BA8" i="5"/>
  <c r="BA6" i="5"/>
  <c r="BA13" i="5"/>
  <c r="BA12" i="5"/>
  <c r="BA9" i="5"/>
  <c r="BB5" i="8"/>
  <c r="DJ7" i="8"/>
  <c r="DJ9" i="8"/>
  <c r="DJ11" i="8"/>
  <c r="DJ13" i="8"/>
  <c r="DJ15" i="8"/>
  <c r="DJ17" i="8"/>
  <c r="DJ19" i="8"/>
  <c r="DK19" i="8" s="1"/>
  <c r="DJ21" i="8"/>
  <c r="DJ23" i="8"/>
  <c r="DJ6" i="8"/>
  <c r="DJ8" i="8"/>
  <c r="DJ10" i="8"/>
  <c r="DJ12" i="8"/>
  <c r="DJ14" i="8"/>
  <c r="DJ16" i="8"/>
  <c r="DJ18" i="8"/>
  <c r="DJ20" i="8"/>
  <c r="DJ22" i="8"/>
  <c r="DJ5" i="8"/>
  <c r="DJ4" i="8"/>
  <c r="BB21" i="8"/>
  <c r="BB17" i="8"/>
  <c r="BB22" i="8"/>
  <c r="BB10" i="8"/>
  <c r="BB18" i="8"/>
  <c r="BB14" i="8"/>
  <c r="BB6" i="8"/>
  <c r="BB20" i="8"/>
  <c r="BB16" i="8"/>
  <c r="BB12" i="8"/>
  <c r="BB8" i="8"/>
  <c r="BA6" i="2"/>
  <c r="BB4" i="8"/>
  <c r="DS4" i="8"/>
  <c r="BA5" i="2"/>
  <c r="BA4" i="6"/>
  <c r="DI13" i="5"/>
  <c r="DV7" i="2" l="1"/>
  <c r="L7" i="2"/>
  <c r="DT9" i="15"/>
  <c r="DN17" i="15"/>
  <c r="DN8" i="15"/>
  <c r="DQ9" i="15"/>
  <c r="DQ12" i="15"/>
  <c r="DN7" i="15"/>
  <c r="DW22" i="15"/>
  <c r="DW7" i="15"/>
  <c r="DT7" i="15"/>
  <c r="DW12" i="15"/>
  <c r="DN9" i="15"/>
  <c r="DT21" i="15"/>
  <c r="DT12" i="15"/>
  <c r="DN21" i="15"/>
  <c r="DQ21" i="15"/>
  <c r="DQ15" i="15"/>
  <c r="DT15" i="15"/>
  <c r="DW15" i="15"/>
  <c r="DN15" i="15"/>
  <c r="DL14" i="15"/>
  <c r="L14" i="15" s="1"/>
  <c r="DQ14" i="15"/>
  <c r="DT14" i="15"/>
  <c r="DW14" i="15"/>
  <c r="DN14" i="15"/>
  <c r="DN18" i="15"/>
  <c r="DQ18" i="15"/>
  <c r="DT18" i="15"/>
  <c r="DW18" i="15"/>
  <c r="DK23" i="8"/>
  <c r="DW23" i="8" s="1"/>
  <c r="DK13" i="8"/>
  <c r="DJ20" i="2"/>
  <c r="DJ19" i="2"/>
  <c r="DJ17" i="2"/>
  <c r="DM17" i="2" s="1"/>
  <c r="DJ21" i="2"/>
  <c r="DV21" i="2" s="1"/>
  <c r="BA10" i="14"/>
  <c r="DJ10" i="14" s="1"/>
  <c r="BA12" i="14"/>
  <c r="BA9" i="14"/>
  <c r="DJ9" i="14" s="1"/>
  <c r="BA15" i="14"/>
  <c r="DJ15" i="14" s="1"/>
  <c r="DP15" i="14" s="1"/>
  <c r="BA20" i="14"/>
  <c r="DJ20" i="14" s="1"/>
  <c r="DM20" i="14" s="1"/>
  <c r="BA14" i="14"/>
  <c r="DJ14" i="14" s="1"/>
  <c r="DM14" i="14" s="1"/>
  <c r="BA11" i="14"/>
  <c r="DJ11" i="14" s="1"/>
  <c r="DS11" i="14" s="1"/>
  <c r="DR18" i="14"/>
  <c r="DS18" i="14" s="1"/>
  <c r="BA13" i="14"/>
  <c r="DM6" i="16"/>
  <c r="DV6" i="16"/>
  <c r="BA15" i="6"/>
  <c r="BA18" i="6"/>
  <c r="DJ18" i="6" s="1"/>
  <c r="DQ12" i="17"/>
  <c r="DQ14" i="17"/>
  <c r="DN18" i="17"/>
  <c r="DY9" i="17"/>
  <c r="DY10" i="17"/>
  <c r="DY16" i="17"/>
  <c r="DT15" i="17"/>
  <c r="DY12" i="17"/>
  <c r="DY4" i="17"/>
  <c r="DY18" i="17"/>
  <c r="DY5" i="17"/>
  <c r="DN17" i="17"/>
  <c r="DY7" i="17"/>
  <c r="DY11" i="17"/>
  <c r="DY14" i="17"/>
  <c r="DY17" i="17"/>
  <c r="DQ8" i="17"/>
  <c r="DQ6" i="17"/>
  <c r="DY6" i="17"/>
  <c r="DN8" i="17"/>
  <c r="DT6" i="17"/>
  <c r="DT14" i="17"/>
  <c r="DT7" i="17"/>
  <c r="DT11" i="17"/>
  <c r="DT17" i="17"/>
  <c r="P32" i="17"/>
  <c r="DQ15" i="17"/>
  <c r="DY15" i="17"/>
  <c r="DQ10" i="17"/>
  <c r="DT5" i="17"/>
  <c r="DT13" i="17"/>
  <c r="DY13" i="17"/>
  <c r="DT9" i="17"/>
  <c r="DN4" i="17"/>
  <c r="DI9" i="7"/>
  <c r="DO9" i="7" s="1"/>
  <c r="DJ11" i="4"/>
  <c r="DM11" i="4" s="1"/>
  <c r="DJ13" i="4"/>
  <c r="DV13" i="4" s="1"/>
  <c r="DP6" i="16"/>
  <c r="DP8" i="16"/>
  <c r="BA13" i="6"/>
  <c r="BA11" i="6"/>
  <c r="DJ11" i="6" s="1"/>
  <c r="BA14" i="6"/>
  <c r="DJ14" i="6" s="1"/>
  <c r="DR12" i="6"/>
  <c r="DM4" i="16"/>
  <c r="DH18" i="13"/>
  <c r="DT18" i="13" s="1"/>
  <c r="DJ10" i="5"/>
  <c r="DM10" i="5" s="1"/>
  <c r="DI5" i="7"/>
  <c r="DO5" i="7" s="1"/>
  <c r="DH17" i="13"/>
  <c r="DK17" i="13" s="1"/>
  <c r="DH13" i="13"/>
  <c r="DK13" i="13" s="1"/>
  <c r="DR16" i="6"/>
  <c r="BA17" i="6"/>
  <c r="DJ17" i="6" s="1"/>
  <c r="DJ13" i="6"/>
  <c r="DN11" i="17"/>
  <c r="DQ16" i="17"/>
  <c r="DN10" i="17"/>
  <c r="DQ18" i="17"/>
  <c r="DQ13" i="17"/>
  <c r="DQ17" i="17"/>
  <c r="DQ9" i="17"/>
  <c r="DT12" i="17"/>
  <c r="DN9" i="17"/>
  <c r="DN13" i="17"/>
  <c r="DQ4" i="17"/>
  <c r="DN12" i="17"/>
  <c r="DN14" i="17"/>
  <c r="DN7" i="17"/>
  <c r="DT10" i="17"/>
  <c r="DT18" i="17"/>
  <c r="DQ5" i="17"/>
  <c r="DQ11" i="17"/>
  <c r="DN15" i="17"/>
  <c r="DT8" i="17"/>
  <c r="DN6" i="17"/>
  <c r="DN5" i="17"/>
  <c r="DN16" i="17"/>
  <c r="DQ7" i="17"/>
  <c r="DT16" i="17"/>
  <c r="DT4" i="17"/>
  <c r="X24" i="17"/>
  <c r="AC24" i="17"/>
  <c r="AA25" i="17"/>
  <c r="N24" i="17"/>
  <c r="U24" i="17"/>
  <c r="Q28" i="17"/>
  <c r="AF31" i="17"/>
  <c r="S27" i="17"/>
  <c r="P31" i="17"/>
  <c r="V24" i="17"/>
  <c r="Z28" i="17"/>
  <c r="O32" i="17"/>
  <c r="AE28" i="17"/>
  <c r="N31" i="17"/>
  <c r="AD24" i="17"/>
  <c r="AG24" i="17" s="1"/>
  <c r="O25" i="17"/>
  <c r="Q26" i="17"/>
  <c r="S24" i="17"/>
  <c r="U32" i="17"/>
  <c r="AB28" i="17"/>
  <c r="D28" i="17" s="1"/>
  <c r="O29" i="17"/>
  <c r="M27" i="17"/>
  <c r="R27" i="17"/>
  <c r="AF28" i="17"/>
  <c r="R31" i="17"/>
  <c r="G25" i="17"/>
  <c r="AB27" i="17"/>
  <c r="D27" i="17" s="1"/>
  <c r="S31" i="17"/>
  <c r="T26" i="17"/>
  <c r="V25" i="17"/>
  <c r="AB29" i="17"/>
  <c r="D29" i="17" s="1"/>
  <c r="AC25" i="17"/>
  <c r="S28" i="17"/>
  <c r="G30" i="17"/>
  <c r="AF30" i="17"/>
  <c r="M26" i="17"/>
  <c r="S30" i="17"/>
  <c r="Z24" i="17"/>
  <c r="U26" i="17"/>
  <c r="P26" i="17"/>
  <c r="Y29" i="17"/>
  <c r="W32" i="17"/>
  <c r="G26" i="17"/>
  <c r="T31" i="17"/>
  <c r="V26" i="17"/>
  <c r="AF29" i="17"/>
  <c r="E25" i="17"/>
  <c r="S29" i="17"/>
  <c r="X30" i="17"/>
  <c r="M30" i="17"/>
  <c r="Y30" i="17"/>
  <c r="Q29" i="17"/>
  <c r="O30" i="17"/>
  <c r="F28" i="17"/>
  <c r="AB30" i="17"/>
  <c r="D30" i="17" s="1"/>
  <c r="X29" i="17"/>
  <c r="X31" i="17"/>
  <c r="E28" i="17"/>
  <c r="M25" i="17"/>
  <c r="AA28" i="17"/>
  <c r="U29" i="17"/>
  <c r="P30" i="17"/>
  <c r="E29" i="17"/>
  <c r="V32" i="17"/>
  <c r="F32" i="17"/>
  <c r="N26" i="17"/>
  <c r="W30" i="17"/>
  <c r="Z25" i="17"/>
  <c r="F29" i="17"/>
  <c r="M24" i="17"/>
  <c r="Z32" i="17"/>
  <c r="Y32" i="17"/>
  <c r="AD29" i="17"/>
  <c r="AG29" i="17" s="1"/>
  <c r="P29" i="17"/>
  <c r="Y28" i="17"/>
  <c r="AF24" i="17"/>
  <c r="AC27" i="17"/>
  <c r="O28" i="17"/>
  <c r="AD31" i="17"/>
  <c r="AG31" i="17" s="1"/>
  <c r="T28" i="17"/>
  <c r="S25" i="17"/>
  <c r="U30" i="17"/>
  <c r="V28" i="17"/>
  <c r="Z31" i="17"/>
  <c r="N29" i="17"/>
  <c r="AA29" i="17"/>
  <c r="G24" i="17"/>
  <c r="AF27" i="17"/>
  <c r="R30" i="17"/>
  <c r="AB24" i="17"/>
  <c r="F26" i="17"/>
  <c r="Q31" i="17"/>
  <c r="X28" i="17"/>
  <c r="AA24" i="17"/>
  <c r="Q32" i="17"/>
  <c r="AE24" i="17"/>
  <c r="AE27" i="17"/>
  <c r="W29" i="17"/>
  <c r="AF32" i="17"/>
  <c r="R32" i="17"/>
  <c r="Z26" i="17"/>
  <c r="E30" i="17"/>
  <c r="AA31" i="17"/>
  <c r="N30" i="17"/>
  <c r="Y24" i="17"/>
  <c r="P27" i="17"/>
  <c r="Y27" i="17"/>
  <c r="Z30" i="17"/>
  <c r="AB31" i="17"/>
  <c r="D31" i="17" s="1"/>
  <c r="P28" i="17"/>
  <c r="X25" i="17"/>
  <c r="R25" i="17"/>
  <c r="M31" i="17"/>
  <c r="U28" i="17"/>
  <c r="M29" i="17"/>
  <c r="G27" i="17"/>
  <c r="R24" i="17"/>
  <c r="V31" i="17"/>
  <c r="T27" i="17"/>
  <c r="F27" i="17"/>
  <c r="G32" i="17"/>
  <c r="AE26" i="17"/>
  <c r="O27" i="17"/>
  <c r="AE29" i="17"/>
  <c r="Q24" i="17"/>
  <c r="X26" i="17"/>
  <c r="AB32" i="17"/>
  <c r="D32" i="17" s="1"/>
  <c r="V27" i="17"/>
  <c r="F31" i="17"/>
  <c r="V30" i="17"/>
  <c r="P25" i="17"/>
  <c r="Y26" i="17"/>
  <c r="AD30" i="17"/>
  <c r="AG30" i="17" s="1"/>
  <c r="M28" i="17"/>
  <c r="AC29" i="17"/>
  <c r="O24" i="17"/>
  <c r="E31" i="17"/>
  <c r="M32" i="17"/>
  <c r="Z29" i="17"/>
  <c r="O31" i="17"/>
  <c r="AB25" i="17"/>
  <c r="D25" i="17" s="1"/>
  <c r="Q30" i="17"/>
  <c r="AA32" i="17"/>
  <c r="V29" i="17"/>
  <c r="T24" i="17"/>
  <c r="AA26" i="17"/>
  <c r="W25" i="17"/>
  <c r="Z27" i="17"/>
  <c r="T25" i="17"/>
  <c r="Y31" i="17"/>
  <c r="O26" i="17"/>
  <c r="AC31" i="17"/>
  <c r="R26" i="17"/>
  <c r="W28" i="17"/>
  <c r="U27" i="17"/>
  <c r="Q27" i="17"/>
  <c r="S32" i="17"/>
  <c r="G28" i="17"/>
  <c r="F25" i="17"/>
  <c r="G31" i="17"/>
  <c r="AF25" i="17"/>
  <c r="U31" i="17"/>
  <c r="AA27" i="17"/>
  <c r="AF26" i="17"/>
  <c r="AE30" i="17"/>
  <c r="N25" i="17"/>
  <c r="T29" i="17"/>
  <c r="N32" i="17"/>
  <c r="T32" i="17"/>
  <c r="N27" i="17"/>
  <c r="W31" i="17"/>
  <c r="AD25" i="17"/>
  <c r="AG25" i="17" s="1"/>
  <c r="F30" i="17"/>
  <c r="Q25" i="17"/>
  <c r="AC32" i="17"/>
  <c r="AD27" i="17"/>
  <c r="AG27" i="17" s="1"/>
  <c r="T30" i="17"/>
  <c r="AD32" i="17"/>
  <c r="AG32" i="17" s="1"/>
  <c r="AA30" i="17"/>
  <c r="E24" i="17"/>
  <c r="AC26" i="17"/>
  <c r="AE31" i="17"/>
  <c r="S26" i="17"/>
  <c r="AE32" i="17"/>
  <c r="U25" i="17"/>
  <c r="AC30" i="17"/>
  <c r="AD26" i="17"/>
  <c r="AG26" i="17" s="1"/>
  <c r="DJ7" i="14"/>
  <c r="DV7" i="14" s="1"/>
  <c r="BA22" i="14"/>
  <c r="DJ22" i="14" s="1"/>
  <c r="DS22" i="14" s="1"/>
  <c r="BA17" i="14"/>
  <c r="DJ17" i="14" s="1"/>
  <c r="BA16" i="14"/>
  <c r="DJ16" i="14" s="1"/>
  <c r="DS16" i="14" s="1"/>
  <c r="X27" i="17"/>
  <c r="AE25" i="17"/>
  <c r="AB26" i="17"/>
  <c r="D26" i="17" s="1"/>
  <c r="E27" i="17"/>
  <c r="R29" i="17"/>
  <c r="Y25" i="17"/>
  <c r="R28" i="17"/>
  <c r="W24" i="17"/>
  <c r="AC28" i="17"/>
  <c r="F24" i="17"/>
  <c r="E26" i="17"/>
  <c r="W26" i="17"/>
  <c r="E32" i="17"/>
  <c r="W27" i="17"/>
  <c r="X32" i="17"/>
  <c r="P24" i="17"/>
  <c r="N28" i="17"/>
  <c r="G29" i="17"/>
  <c r="DJ5" i="5"/>
  <c r="DI7" i="7"/>
  <c r="DU7" i="7" s="1"/>
  <c r="DI11" i="7"/>
  <c r="DU11" i="7" s="1"/>
  <c r="DI10" i="7"/>
  <c r="DL10" i="7" s="1"/>
  <c r="DI8" i="7"/>
  <c r="DL8" i="7" s="1"/>
  <c r="DJ7" i="4"/>
  <c r="DP7" i="4" s="1"/>
  <c r="DJ12" i="5"/>
  <c r="DM12" i="5" s="1"/>
  <c r="DJ6" i="14"/>
  <c r="DS6" i="14" s="1"/>
  <c r="DL13" i="15"/>
  <c r="L13" i="15" s="1"/>
  <c r="DL17" i="15"/>
  <c r="L17" i="15" s="1"/>
  <c r="DQ6" i="15"/>
  <c r="DL15" i="15"/>
  <c r="L15" i="15" s="1"/>
  <c r="DL8" i="15"/>
  <c r="L8" i="15" s="1"/>
  <c r="DL9" i="15"/>
  <c r="L9" i="15" s="1"/>
  <c r="DN6" i="15"/>
  <c r="DL21" i="15"/>
  <c r="L21" i="15" s="1"/>
  <c r="DL4" i="15"/>
  <c r="L4" i="15" s="1"/>
  <c r="DL12" i="15"/>
  <c r="L12" i="15" s="1"/>
  <c r="DL22" i="15"/>
  <c r="L22" i="15" s="1"/>
  <c r="DL19" i="15"/>
  <c r="L19" i="15" s="1"/>
  <c r="DW6" i="15"/>
  <c r="DX4" i="15" s="1"/>
  <c r="DL5" i="15"/>
  <c r="L5" i="15" s="1"/>
  <c r="DL6" i="15"/>
  <c r="L6" i="15" s="1"/>
  <c r="DL7" i="15"/>
  <c r="L7" i="15" s="1"/>
  <c r="DL16" i="15"/>
  <c r="L16" i="15" s="1"/>
  <c r="DL18" i="15"/>
  <c r="L18" i="15" s="1"/>
  <c r="DZ3" i="15"/>
  <c r="DZ21" i="15" s="1"/>
  <c r="DT6" i="15"/>
  <c r="DL10" i="15"/>
  <c r="L10" i="15" s="1"/>
  <c r="DL11" i="15"/>
  <c r="L11" i="15" s="1"/>
  <c r="DL23" i="15"/>
  <c r="L23" i="15" s="1"/>
  <c r="DK9" i="8"/>
  <c r="DN9" i="8" s="1"/>
  <c r="DK7" i="8"/>
  <c r="DN7" i="8" s="1"/>
  <c r="DJ23" i="14"/>
  <c r="DS23" i="14" s="1"/>
  <c r="DJ13" i="14"/>
  <c r="DM13" i="14" s="1"/>
  <c r="DJ4" i="14"/>
  <c r="DP4" i="14" s="1"/>
  <c r="DJ12" i="14"/>
  <c r="DP12" i="14" s="1"/>
  <c r="DJ14" i="2"/>
  <c r="DM14" i="2" s="1"/>
  <c r="DJ13" i="2"/>
  <c r="DM13" i="2" s="1"/>
  <c r="DJ12" i="2"/>
  <c r="DV12" i="2" s="1"/>
  <c r="DJ11" i="2"/>
  <c r="DV11" i="2" s="1"/>
  <c r="DJ10" i="2"/>
  <c r="DV10" i="2" s="1"/>
  <c r="DI6" i="7"/>
  <c r="DI12" i="7"/>
  <c r="DI13" i="7"/>
  <c r="DU13" i="7" s="1"/>
  <c r="DM7" i="4"/>
  <c r="DJ10" i="4"/>
  <c r="DP10" i="4" s="1"/>
  <c r="DJ6" i="4"/>
  <c r="DS6" i="4" s="1"/>
  <c r="DJ9" i="4"/>
  <c r="DS9" i="4" s="1"/>
  <c r="DJ12" i="4"/>
  <c r="DV12" i="4" s="1"/>
  <c r="DJ5" i="4"/>
  <c r="DM5" i="4" s="1"/>
  <c r="DV4" i="16"/>
  <c r="DP4" i="16"/>
  <c r="DS4" i="16"/>
  <c r="DJ4" i="4"/>
  <c r="L4" i="4" s="1"/>
  <c r="DI4" i="7"/>
  <c r="DV11" i="16"/>
  <c r="DM11" i="16"/>
  <c r="DP11" i="16"/>
  <c r="DK11" i="16"/>
  <c r="K11" i="16" s="1"/>
  <c r="DS11" i="16"/>
  <c r="DM5" i="16"/>
  <c r="DV5" i="16"/>
  <c r="DP5" i="16"/>
  <c r="DS5" i="16"/>
  <c r="DK5" i="16"/>
  <c r="K5" i="16" s="1"/>
  <c r="DY3" i="16"/>
  <c r="DK4" i="16"/>
  <c r="K4" i="16" s="1"/>
  <c r="DS17" i="16"/>
  <c r="DK17" i="16"/>
  <c r="K17" i="16" s="1"/>
  <c r="DV17" i="16"/>
  <c r="DM17" i="16"/>
  <c r="DP17" i="16"/>
  <c r="DS16" i="16"/>
  <c r="DK16" i="16"/>
  <c r="K16" i="16" s="1"/>
  <c r="DV16" i="16"/>
  <c r="DM16" i="16"/>
  <c r="DP16" i="16"/>
  <c r="DM7" i="16"/>
  <c r="DS7" i="16"/>
  <c r="DV7" i="16"/>
  <c r="DK7" i="16"/>
  <c r="K7" i="16" s="1"/>
  <c r="DP7" i="16"/>
  <c r="DV10" i="16"/>
  <c r="DM10" i="16"/>
  <c r="DP10" i="16"/>
  <c r="DS10" i="16"/>
  <c r="DK10" i="16"/>
  <c r="K10" i="16" s="1"/>
  <c r="DS14" i="16"/>
  <c r="DK14" i="16"/>
  <c r="K14" i="16" s="1"/>
  <c r="DV14" i="16"/>
  <c r="DM14" i="16"/>
  <c r="DP14" i="16"/>
  <c r="DS15" i="16"/>
  <c r="DK15" i="16"/>
  <c r="K15" i="16" s="1"/>
  <c r="DV15" i="16"/>
  <c r="DM15" i="16"/>
  <c r="DP15" i="16"/>
  <c r="DK8" i="16"/>
  <c r="K8" i="16" s="1"/>
  <c r="DS13" i="16"/>
  <c r="DK13" i="16"/>
  <c r="K13" i="16" s="1"/>
  <c r="DV13" i="16"/>
  <c r="DM13" i="16"/>
  <c r="DP13" i="16"/>
  <c r="DK18" i="16"/>
  <c r="K18" i="16" s="1"/>
  <c r="DS18" i="16"/>
  <c r="DM18" i="16"/>
  <c r="DV18" i="16"/>
  <c r="DP18" i="16"/>
  <c r="DK6" i="16"/>
  <c r="K6" i="16" s="1"/>
  <c r="DS12" i="16"/>
  <c r="DK12" i="16"/>
  <c r="K12" i="16" s="1"/>
  <c r="DV12" i="16"/>
  <c r="DM12" i="16"/>
  <c r="DP12" i="16"/>
  <c r="DK9" i="16"/>
  <c r="K9" i="16" s="1"/>
  <c r="DJ8" i="2"/>
  <c r="DV8" i="2" s="1"/>
  <c r="DN20" i="15"/>
  <c r="DQ20" i="15"/>
  <c r="DT20" i="15"/>
  <c r="DL20" i="15"/>
  <c r="L20" i="15" s="1"/>
  <c r="DW20" i="15"/>
  <c r="DX9" i="15"/>
  <c r="DY9" i="15" s="1"/>
  <c r="DX10" i="15"/>
  <c r="DY10" i="15" s="1"/>
  <c r="DJ9" i="2"/>
  <c r="DS9" i="2" s="1"/>
  <c r="DJ5" i="14"/>
  <c r="DM5" i="14" s="1"/>
  <c r="DP22" i="14"/>
  <c r="DS20" i="14"/>
  <c r="DS8" i="14"/>
  <c r="DV8" i="14"/>
  <c r="DP8" i="14"/>
  <c r="DM8" i="14"/>
  <c r="DS15" i="14"/>
  <c r="DV15" i="14"/>
  <c r="DM15" i="14"/>
  <c r="DP17" i="14"/>
  <c r="DS17" i="14"/>
  <c r="DV17" i="14"/>
  <c r="DM17" i="14"/>
  <c r="DP18" i="14"/>
  <c r="DM18" i="14"/>
  <c r="DJ21" i="14"/>
  <c r="DR19" i="14"/>
  <c r="BA19" i="14"/>
  <c r="DJ19" i="14" s="1"/>
  <c r="DP10" i="14"/>
  <c r="DS10" i="14"/>
  <c r="DV10" i="14"/>
  <c r="DM10" i="14"/>
  <c r="DH6" i="13"/>
  <c r="DT6" i="13" s="1"/>
  <c r="DH10" i="13"/>
  <c r="DT10" i="13" s="1"/>
  <c r="DH11" i="13"/>
  <c r="DN11" i="13" s="1"/>
  <c r="DH9" i="13"/>
  <c r="DT9" i="13" s="1"/>
  <c r="DH7" i="13"/>
  <c r="DT7" i="13" s="1"/>
  <c r="DH8" i="13"/>
  <c r="DN8" i="13" s="1"/>
  <c r="DH5" i="13"/>
  <c r="DK6" i="8"/>
  <c r="DK22" i="8"/>
  <c r="DW22" i="8" s="1"/>
  <c r="DN19" i="8"/>
  <c r="DQ19" i="8"/>
  <c r="DK16" i="8"/>
  <c r="DT16" i="8" s="1"/>
  <c r="DK11" i="8"/>
  <c r="DN11" i="8" s="1"/>
  <c r="DQ23" i="8"/>
  <c r="DK15" i="8"/>
  <c r="DN15" i="8" s="1"/>
  <c r="DK5" i="8"/>
  <c r="DJ16" i="2"/>
  <c r="DM16" i="2" s="1"/>
  <c r="DJ6" i="2"/>
  <c r="DM23" i="2"/>
  <c r="DP23" i="2"/>
  <c r="DJ4" i="2"/>
  <c r="DH12" i="13"/>
  <c r="DN12" i="13" s="1"/>
  <c r="DH16" i="13"/>
  <c r="DK16" i="13" s="1"/>
  <c r="DH15" i="13"/>
  <c r="DK15" i="13" s="1"/>
  <c r="DH4" i="13"/>
  <c r="J4" i="13" s="1"/>
  <c r="DJ4" i="6"/>
  <c r="L4" i="6" s="1"/>
  <c r="DJ10" i="6"/>
  <c r="DJ5" i="6"/>
  <c r="DJ15" i="6"/>
  <c r="DJ9" i="6"/>
  <c r="DT17" i="13"/>
  <c r="DN13" i="13"/>
  <c r="DN18" i="13"/>
  <c r="DK14" i="13"/>
  <c r="DN14" i="13"/>
  <c r="DQ14" i="13"/>
  <c r="DT14" i="13"/>
  <c r="DQ6" i="13"/>
  <c r="DP8" i="4"/>
  <c r="DS8" i="4"/>
  <c r="DV5" i="4"/>
  <c r="DP5" i="4"/>
  <c r="DV8" i="4"/>
  <c r="DM8" i="4"/>
  <c r="DV11" i="4"/>
  <c r="DP11" i="4"/>
  <c r="DS11" i="4"/>
  <c r="DJ7" i="5"/>
  <c r="DM7" i="5" s="1"/>
  <c r="DJ9" i="5"/>
  <c r="DM9" i="5" s="1"/>
  <c r="DJ6" i="5"/>
  <c r="DV6" i="5" s="1"/>
  <c r="DJ11" i="5"/>
  <c r="DJ8" i="5"/>
  <c r="DV8" i="5" s="1"/>
  <c r="DJ7" i="6"/>
  <c r="DJ16" i="6"/>
  <c r="L16" i="6" s="1"/>
  <c r="DJ6" i="6"/>
  <c r="DJ8" i="6"/>
  <c r="DJ12" i="6"/>
  <c r="DS23" i="2"/>
  <c r="DV23" i="2"/>
  <c r="DJ5" i="2"/>
  <c r="L5" i="2" s="1"/>
  <c r="DP18" i="2"/>
  <c r="DM7" i="2"/>
  <c r="DS7" i="2"/>
  <c r="DV18" i="2"/>
  <c r="DM18" i="2"/>
  <c r="DP7" i="2"/>
  <c r="DP10" i="2"/>
  <c r="DV15" i="2"/>
  <c r="DS17" i="2"/>
  <c r="DV17" i="2"/>
  <c r="DP17" i="2"/>
  <c r="DM15" i="2"/>
  <c r="DV22" i="2"/>
  <c r="DM22" i="2"/>
  <c r="DS22" i="2"/>
  <c r="DP22" i="2"/>
  <c r="DV20" i="2"/>
  <c r="DS20" i="2"/>
  <c r="DM20" i="2"/>
  <c r="DP20" i="2"/>
  <c r="DP15" i="2"/>
  <c r="DV19" i="2"/>
  <c r="DM19" i="2"/>
  <c r="DS19" i="2"/>
  <c r="DP19" i="2"/>
  <c r="DP21" i="2"/>
  <c r="DM21" i="2"/>
  <c r="DR9" i="7"/>
  <c r="DU9" i="7"/>
  <c r="DL9" i="7"/>
  <c r="DJ13" i="5"/>
  <c r="DV13" i="5" s="1"/>
  <c r="DK14" i="8"/>
  <c r="DN14" i="8" s="1"/>
  <c r="DW19" i="8"/>
  <c r="DT13" i="8"/>
  <c r="DW13" i="8"/>
  <c r="DN13" i="8"/>
  <c r="DQ13" i="8"/>
  <c r="DQ9" i="8"/>
  <c r="DT23" i="8"/>
  <c r="DT19" i="8"/>
  <c r="DK17" i="8"/>
  <c r="DN23" i="8"/>
  <c r="DK21" i="8"/>
  <c r="DW21" i="8" s="1"/>
  <c r="DK4" i="8"/>
  <c r="DK18" i="8"/>
  <c r="DQ18" i="8" s="1"/>
  <c r="DK12" i="8"/>
  <c r="DW12" i="8" s="1"/>
  <c r="DQ22" i="8"/>
  <c r="DK20" i="8"/>
  <c r="DN20" i="8" s="1"/>
  <c r="DK8" i="8"/>
  <c r="DQ8" i="8" s="1"/>
  <c r="DK10" i="8"/>
  <c r="DT10" i="8" s="1"/>
  <c r="DT22" i="8"/>
  <c r="DN22" i="8"/>
  <c r="DW7" i="8" l="1"/>
  <c r="DQ7" i="8"/>
  <c r="M7" i="8"/>
  <c r="DN6" i="8"/>
  <c r="M6" i="8"/>
  <c r="DN5" i="8"/>
  <c r="M5" i="8"/>
  <c r="DW4" i="8"/>
  <c r="M4" i="8"/>
  <c r="DV6" i="2"/>
  <c r="L6" i="2"/>
  <c r="DM4" i="2"/>
  <c r="L4" i="2"/>
  <c r="DV5" i="5"/>
  <c r="L5" i="5"/>
  <c r="DN5" i="13"/>
  <c r="J5" i="13"/>
  <c r="DL5" i="7"/>
  <c r="DM13" i="4"/>
  <c r="DS13" i="4"/>
  <c r="DS7" i="4"/>
  <c r="DP13" i="4"/>
  <c r="DS10" i="5"/>
  <c r="DP10" i="5"/>
  <c r="DV10" i="5"/>
  <c r="DR13" i="15"/>
  <c r="DU6" i="15"/>
  <c r="DR6" i="15"/>
  <c r="DO19" i="15"/>
  <c r="DR5" i="15"/>
  <c r="DP13" i="2"/>
  <c r="DV13" i="2"/>
  <c r="DS21" i="2"/>
  <c r="DM11" i="2"/>
  <c r="DP9" i="14"/>
  <c r="DS9" i="14"/>
  <c r="DV9" i="14"/>
  <c r="DM9" i="14"/>
  <c r="DV14" i="14"/>
  <c r="DS14" i="14"/>
  <c r="DP16" i="14"/>
  <c r="DP14" i="14"/>
  <c r="DV20" i="14"/>
  <c r="DP11" i="14"/>
  <c r="DV22" i="14"/>
  <c r="DM22" i="14"/>
  <c r="DM7" i="14"/>
  <c r="DS4" i="14"/>
  <c r="DS7" i="14"/>
  <c r="DM11" i="14"/>
  <c r="DP7" i="14"/>
  <c r="DV18" i="14"/>
  <c r="DV11" i="14"/>
  <c r="DP20" i="14"/>
  <c r="DV13" i="14"/>
  <c r="DK11" i="13"/>
  <c r="DN6" i="13"/>
  <c r="DK6" i="13"/>
  <c r="DT13" i="13"/>
  <c r="DQ13" i="13"/>
  <c r="DT11" i="13"/>
  <c r="DS11" i="6"/>
  <c r="L11" i="6"/>
  <c r="DM15" i="6"/>
  <c r="L15" i="6"/>
  <c r="DP7" i="6"/>
  <c r="L7" i="6"/>
  <c r="DV5" i="6"/>
  <c r="L5" i="6"/>
  <c r="DM10" i="6"/>
  <c r="L10" i="6"/>
  <c r="DS13" i="6"/>
  <c r="L13" i="6"/>
  <c r="DM17" i="6"/>
  <c r="L17" i="6"/>
  <c r="DS14" i="6"/>
  <c r="L14" i="6"/>
  <c r="DP12" i="6"/>
  <c r="L12" i="6"/>
  <c r="DM8" i="6"/>
  <c r="L8" i="6"/>
  <c r="DP18" i="6"/>
  <c r="L18" i="6"/>
  <c r="DS6" i="6"/>
  <c r="L6" i="6"/>
  <c r="DM9" i="6"/>
  <c r="L9" i="6"/>
  <c r="DV13" i="6"/>
  <c r="DM13" i="6"/>
  <c r="DP13" i="6"/>
  <c r="DO7" i="7"/>
  <c r="DV7" i="4"/>
  <c r="DK18" i="13"/>
  <c r="DQ18" i="13"/>
  <c r="DS16" i="6"/>
  <c r="DV4" i="6"/>
  <c r="DS18" i="6"/>
  <c r="DY11" i="16"/>
  <c r="DQ8" i="13"/>
  <c r="DQ17" i="13"/>
  <c r="DK8" i="13"/>
  <c r="DN17" i="13"/>
  <c r="DQ4" i="13"/>
  <c r="DK12" i="13"/>
  <c r="DS4" i="4"/>
  <c r="DR10" i="7"/>
  <c r="DR4" i="7"/>
  <c r="DO11" i="7"/>
  <c r="DR11" i="7"/>
  <c r="DL7" i="7"/>
  <c r="DU10" i="7"/>
  <c r="DO10" i="7"/>
  <c r="DR7" i="7"/>
  <c r="DU5" i="7"/>
  <c r="DR5" i="7"/>
  <c r="DN7" i="13"/>
  <c r="DQ7" i="13"/>
  <c r="DK7" i="13"/>
  <c r="DT12" i="13"/>
  <c r="DS5" i="5"/>
  <c r="DM5" i="5"/>
  <c r="DP5" i="5"/>
  <c r="DT7" i="8"/>
  <c r="DV4" i="14"/>
  <c r="DS13" i="14"/>
  <c r="DV23" i="14"/>
  <c r="DM16" i="14"/>
  <c r="DP13" i="14"/>
  <c r="DP23" i="14"/>
  <c r="DV16" i="14"/>
  <c r="DM23" i="14"/>
  <c r="DM4" i="14"/>
  <c r="DM12" i="14"/>
  <c r="DV12" i="14"/>
  <c r="DS12" i="14"/>
  <c r="DP6" i="14"/>
  <c r="DM6" i="14"/>
  <c r="DV6" i="14"/>
  <c r="DL11" i="7"/>
  <c r="DO8" i="7"/>
  <c r="DU8" i="7"/>
  <c r="DR8" i="7"/>
  <c r="DR13" i="7"/>
  <c r="DL13" i="7"/>
  <c r="DO13" i="7"/>
  <c r="DS5" i="4"/>
  <c r="DP6" i="4"/>
  <c r="DM6" i="4"/>
  <c r="DV6" i="4"/>
  <c r="DP12" i="4"/>
  <c r="DM12" i="4"/>
  <c r="DS12" i="4"/>
  <c r="DP12" i="5"/>
  <c r="DS12" i="5"/>
  <c r="DV12" i="5"/>
  <c r="DO9" i="15"/>
  <c r="DO6" i="15"/>
  <c r="DR10" i="15"/>
  <c r="DR22" i="15"/>
  <c r="DU18" i="15"/>
  <c r="DR20" i="15"/>
  <c r="DR8" i="15"/>
  <c r="DR16" i="15"/>
  <c r="DR21" i="15"/>
  <c r="DR14" i="15"/>
  <c r="DR4" i="15"/>
  <c r="DS10" i="2"/>
  <c r="DM10" i="2"/>
  <c r="DV16" i="2"/>
  <c r="DV14" i="2"/>
  <c r="DK14" i="14"/>
  <c r="DZ8" i="15"/>
  <c r="DZ13" i="15"/>
  <c r="DX5" i="15"/>
  <c r="DU14" i="15"/>
  <c r="DZ17" i="15"/>
  <c r="DR23" i="15"/>
  <c r="DU23" i="15"/>
  <c r="DR15" i="15"/>
  <c r="DU7" i="15"/>
  <c r="DZ23" i="15"/>
  <c r="DO20" i="15"/>
  <c r="DR19" i="15"/>
  <c r="DR18" i="15"/>
  <c r="DR17" i="15"/>
  <c r="DU15" i="15"/>
  <c r="DU21" i="15"/>
  <c r="DR11" i="15"/>
  <c r="DO11" i="15"/>
  <c r="DU9" i="15"/>
  <c r="DR7" i="15"/>
  <c r="DO8" i="15"/>
  <c r="DR12" i="15"/>
  <c r="DR9" i="15"/>
  <c r="DU11" i="15"/>
  <c r="DU10" i="15"/>
  <c r="DU8" i="15"/>
  <c r="DU13" i="15"/>
  <c r="DU16" i="15"/>
  <c r="DU5" i="15"/>
  <c r="DU19" i="15"/>
  <c r="DU17" i="15"/>
  <c r="DU22" i="15"/>
  <c r="DU20" i="15"/>
  <c r="DU12" i="15"/>
  <c r="DU4" i="15"/>
  <c r="DX7" i="15"/>
  <c r="DX6" i="15"/>
  <c r="DO21" i="15"/>
  <c r="DO10" i="15"/>
  <c r="DZ5" i="15"/>
  <c r="DZ20" i="15"/>
  <c r="DZ18" i="15"/>
  <c r="DO15" i="15"/>
  <c r="DZ12" i="15"/>
  <c r="DZ9" i="15"/>
  <c r="DZ16" i="15"/>
  <c r="DZ10" i="15"/>
  <c r="DO17" i="15"/>
  <c r="DO4" i="15"/>
  <c r="DZ7" i="15"/>
  <c r="DZ6" i="15"/>
  <c r="DO22" i="15"/>
  <c r="DZ15" i="15"/>
  <c r="DO16" i="15"/>
  <c r="DZ11" i="15"/>
  <c r="DZ22" i="15"/>
  <c r="DO23" i="15"/>
  <c r="DO12" i="15"/>
  <c r="DO14" i="15"/>
  <c r="DO5" i="15"/>
  <c r="DZ19" i="15"/>
  <c r="DZ14" i="15"/>
  <c r="DO7" i="15"/>
  <c r="DO13" i="15"/>
  <c r="DO18" i="15"/>
  <c r="DZ4" i="15"/>
  <c r="DW9" i="8"/>
  <c r="DT9" i="8"/>
  <c r="DP11" i="2"/>
  <c r="DP12" i="2"/>
  <c r="DS11" i="2"/>
  <c r="DN9" i="16"/>
  <c r="DP14" i="2"/>
  <c r="DS14" i="2"/>
  <c r="DN9" i="13"/>
  <c r="DS13" i="2"/>
  <c r="DS12" i="2"/>
  <c r="DM12" i="2"/>
  <c r="DV9" i="2"/>
  <c r="DP9" i="2"/>
  <c r="DM9" i="2"/>
  <c r="DO6" i="7"/>
  <c r="DL6" i="7"/>
  <c r="DU6" i="7"/>
  <c r="DR6" i="7"/>
  <c r="DL12" i="7"/>
  <c r="DO12" i="7"/>
  <c r="DR12" i="7"/>
  <c r="DU12" i="7"/>
  <c r="DO4" i="7"/>
  <c r="DX3" i="7"/>
  <c r="DJ9" i="7"/>
  <c r="DN6" i="16"/>
  <c r="DW4" i="16"/>
  <c r="DY12" i="16"/>
  <c r="DW6" i="16"/>
  <c r="DY18" i="16"/>
  <c r="DY14" i="16"/>
  <c r="DY10" i="16"/>
  <c r="DY13" i="16"/>
  <c r="DY15" i="16"/>
  <c r="DY17" i="16"/>
  <c r="DY7" i="16"/>
  <c r="DJ8" i="7"/>
  <c r="DJ13" i="7"/>
  <c r="DJ7" i="7"/>
  <c r="DJ12" i="7"/>
  <c r="DJ4" i="7"/>
  <c r="DJ10" i="7"/>
  <c r="DJ11" i="7"/>
  <c r="DU4" i="7"/>
  <c r="DJ6" i="7"/>
  <c r="DL4" i="7"/>
  <c r="DJ5" i="7"/>
  <c r="DK10" i="14"/>
  <c r="DK12" i="14"/>
  <c r="DY3" i="14"/>
  <c r="DY4" i="14" s="1"/>
  <c r="DK16" i="14"/>
  <c r="DK7" i="14"/>
  <c r="DK22" i="14"/>
  <c r="DK13" i="14"/>
  <c r="DK6" i="14"/>
  <c r="DK4" i="14"/>
  <c r="DN13" i="16"/>
  <c r="DT13" i="16"/>
  <c r="DN15" i="16"/>
  <c r="DT15" i="16"/>
  <c r="DQ14" i="16"/>
  <c r="DQ10" i="16"/>
  <c r="DW9" i="16"/>
  <c r="DT7" i="16"/>
  <c r="DQ17" i="16"/>
  <c r="DQ5" i="16"/>
  <c r="DQ4" i="16"/>
  <c r="DT11" i="16"/>
  <c r="DQ12" i="16"/>
  <c r="DQ8" i="16"/>
  <c r="DN18" i="16"/>
  <c r="DQ9" i="16"/>
  <c r="DN14" i="16"/>
  <c r="DT14" i="16"/>
  <c r="DN10" i="16"/>
  <c r="DQ7" i="16"/>
  <c r="DN7" i="16"/>
  <c r="DQ16" i="16"/>
  <c r="DN17" i="16"/>
  <c r="DT17" i="16"/>
  <c r="DY4" i="16"/>
  <c r="DY6" i="16"/>
  <c r="DY9" i="16"/>
  <c r="DY8" i="16"/>
  <c r="DW5" i="16"/>
  <c r="DT8" i="16"/>
  <c r="DN12" i="16"/>
  <c r="DT12" i="16"/>
  <c r="DT18" i="16"/>
  <c r="DT6" i="16"/>
  <c r="DW8" i="16"/>
  <c r="DN16" i="16"/>
  <c r="DT16" i="16"/>
  <c r="DT9" i="16"/>
  <c r="DN5" i="16"/>
  <c r="DN4" i="16"/>
  <c r="DQ11" i="16"/>
  <c r="DN8" i="16"/>
  <c r="DQ18" i="16"/>
  <c r="DQ13" i="16"/>
  <c r="DQ15" i="16"/>
  <c r="DT10" i="16"/>
  <c r="DW7" i="16"/>
  <c r="DX7" i="16" s="1"/>
  <c r="DY16" i="16"/>
  <c r="DQ6" i="16"/>
  <c r="DT5" i="16"/>
  <c r="DT4" i="16"/>
  <c r="DY5" i="16"/>
  <c r="DN11" i="16"/>
  <c r="DP8" i="2"/>
  <c r="DS8" i="2"/>
  <c r="DM8" i="2"/>
  <c r="DS5" i="14"/>
  <c r="DP5" i="14"/>
  <c r="DV5" i="14"/>
  <c r="DW8" i="14" s="1"/>
  <c r="DM13" i="5"/>
  <c r="DS7" i="5"/>
  <c r="DM10" i="4"/>
  <c r="DS10" i="4"/>
  <c r="DV10" i="4"/>
  <c r="DV4" i="4"/>
  <c r="DM4" i="4"/>
  <c r="DK9" i="14"/>
  <c r="DK18" i="14"/>
  <c r="DK15" i="14"/>
  <c r="DK5" i="14"/>
  <c r="DM19" i="14"/>
  <c r="DV19" i="14"/>
  <c r="DP19" i="14"/>
  <c r="DK19" i="14"/>
  <c r="DS19" i="14"/>
  <c r="DS21" i="14"/>
  <c r="DK21" i="14"/>
  <c r="DM21" i="14"/>
  <c r="DP21" i="14"/>
  <c r="DV21" i="14"/>
  <c r="DK23" i="14"/>
  <c r="DK17" i="14"/>
  <c r="DK11" i="14"/>
  <c r="DK8" i="14"/>
  <c r="DK20" i="14"/>
  <c r="DW6" i="8"/>
  <c r="DT6" i="8"/>
  <c r="DQ16" i="13"/>
  <c r="DK9" i="13"/>
  <c r="DQ11" i="13"/>
  <c r="DQ12" i="13"/>
  <c r="DQ5" i="13"/>
  <c r="DQ9" i="13"/>
  <c r="DT15" i="13"/>
  <c r="DK5" i="13"/>
  <c r="DT5" i="13"/>
  <c r="DM4" i="6"/>
  <c r="DP5" i="6"/>
  <c r="DM5" i="6"/>
  <c r="DP4" i="6"/>
  <c r="DS4" i="6"/>
  <c r="DQ14" i="8"/>
  <c r="DQ15" i="8"/>
  <c r="DQ6" i="8"/>
  <c r="DT15" i="8"/>
  <c r="DQ16" i="8"/>
  <c r="DQ11" i="8"/>
  <c r="DW11" i="8"/>
  <c r="DT11" i="8"/>
  <c r="DN16" i="8"/>
  <c r="DW16" i="8"/>
  <c r="DW15" i="8"/>
  <c r="DW14" i="8"/>
  <c r="DW5" i="8"/>
  <c r="DQ5" i="8"/>
  <c r="DT5" i="8"/>
  <c r="DT14" i="8"/>
  <c r="DT8" i="8"/>
  <c r="DS16" i="2"/>
  <c r="DP16" i="2"/>
  <c r="DP6" i="2"/>
  <c r="DS6" i="2"/>
  <c r="DM6" i="2"/>
  <c r="DK21" i="2"/>
  <c r="K21" i="2" s="1"/>
  <c r="DM5" i="2"/>
  <c r="DK20" i="2"/>
  <c r="K20" i="2" s="1"/>
  <c r="DV4" i="2"/>
  <c r="DK16" i="2"/>
  <c r="K16" i="2" s="1"/>
  <c r="DK19" i="2"/>
  <c r="K19" i="2" s="1"/>
  <c r="DK10" i="2"/>
  <c r="K10" i="2" s="1"/>
  <c r="DK12" i="2"/>
  <c r="K12" i="2" s="1"/>
  <c r="DS5" i="2"/>
  <c r="DK8" i="2"/>
  <c r="K8" i="2" s="1"/>
  <c r="DK23" i="2"/>
  <c r="K23" i="2" s="1"/>
  <c r="DK4" i="2"/>
  <c r="K4" i="2" s="1"/>
  <c r="DK5" i="2"/>
  <c r="K5" i="2" s="1"/>
  <c r="DK15" i="2"/>
  <c r="K15" i="2" s="1"/>
  <c r="DK18" i="2"/>
  <c r="K18" i="2" s="1"/>
  <c r="DK11" i="2"/>
  <c r="K11" i="2" s="1"/>
  <c r="DK14" i="2"/>
  <c r="K14" i="2" s="1"/>
  <c r="DK7" i="2"/>
  <c r="K7" i="2" s="1"/>
  <c r="DY3" i="2"/>
  <c r="DY7" i="2" s="1"/>
  <c r="DP4" i="2"/>
  <c r="DK17" i="2"/>
  <c r="K17" i="2" s="1"/>
  <c r="DK22" i="2"/>
  <c r="K22" i="2" s="1"/>
  <c r="DK6" i="2"/>
  <c r="K6" i="2" s="1"/>
  <c r="DS4" i="2"/>
  <c r="DK13" i="2"/>
  <c r="K13" i="2" s="1"/>
  <c r="DQ10" i="13"/>
  <c r="DQ15" i="13"/>
  <c r="DN10" i="13"/>
  <c r="DT16" i="13"/>
  <c r="DN4" i="13"/>
  <c r="DI17" i="13"/>
  <c r="I17" i="13" s="1"/>
  <c r="DK10" i="13"/>
  <c r="DN15" i="13"/>
  <c r="DN16" i="13"/>
  <c r="DK4" i="13"/>
  <c r="DT4" i="13"/>
  <c r="DI5" i="13"/>
  <c r="I5" i="13" s="1"/>
  <c r="DT8" i="13"/>
  <c r="DI7" i="13"/>
  <c r="I7" i="13" s="1"/>
  <c r="DI14" i="13"/>
  <c r="I14" i="13" s="1"/>
  <c r="DI11" i="13"/>
  <c r="I11" i="13" s="1"/>
  <c r="DI6" i="13"/>
  <c r="I6" i="13" s="1"/>
  <c r="DI15" i="13"/>
  <c r="I15" i="13" s="1"/>
  <c r="DI8" i="13"/>
  <c r="I8" i="13" s="1"/>
  <c r="DI18" i="13"/>
  <c r="I18" i="13" s="1"/>
  <c r="DI10" i="13"/>
  <c r="I10" i="13" s="1"/>
  <c r="DS5" i="6"/>
  <c r="DS7" i="6"/>
  <c r="DV10" i="6"/>
  <c r="DS10" i="6"/>
  <c r="DP10" i="6"/>
  <c r="DM18" i="6"/>
  <c r="DM7" i="6"/>
  <c r="DP11" i="6"/>
  <c r="DV11" i="6"/>
  <c r="DV7" i="6"/>
  <c r="DV18" i="6"/>
  <c r="DP15" i="6"/>
  <c r="DM12" i="6"/>
  <c r="DK10" i="6"/>
  <c r="K10" i="6" s="1"/>
  <c r="DV15" i="6"/>
  <c r="DP9" i="6"/>
  <c r="DV6" i="6"/>
  <c r="DS15" i="6"/>
  <c r="DM11" i="6"/>
  <c r="DM6" i="6"/>
  <c r="DS9" i="6"/>
  <c r="DV9" i="6"/>
  <c r="DV12" i="6"/>
  <c r="DP6" i="6"/>
  <c r="DI16" i="13"/>
  <c r="I16" i="13" s="1"/>
  <c r="DW3" i="13"/>
  <c r="DI9" i="13"/>
  <c r="I9" i="13" s="1"/>
  <c r="DI12" i="13"/>
  <c r="I12" i="13" s="1"/>
  <c r="DI4" i="13"/>
  <c r="I4" i="13" s="1"/>
  <c r="DI13" i="13"/>
  <c r="I13" i="13" s="1"/>
  <c r="DM9" i="4"/>
  <c r="DP9" i="4"/>
  <c r="DK10" i="4"/>
  <c r="K10" i="4" s="1"/>
  <c r="DK12" i="4"/>
  <c r="K12" i="4" s="1"/>
  <c r="DV9" i="4"/>
  <c r="DK11" i="4"/>
  <c r="K11" i="4" s="1"/>
  <c r="DY3" i="4"/>
  <c r="DK13" i="4"/>
  <c r="K13" i="4" s="1"/>
  <c r="DK6" i="4"/>
  <c r="K6" i="4" s="1"/>
  <c r="DK5" i="4"/>
  <c r="K5" i="4" s="1"/>
  <c r="DK4" i="4"/>
  <c r="K4" i="4" s="1"/>
  <c r="DK8" i="4"/>
  <c r="K8" i="4" s="1"/>
  <c r="DP4" i="4"/>
  <c r="DK9" i="4"/>
  <c r="K9" i="4" s="1"/>
  <c r="DK7" i="4"/>
  <c r="K7" i="4" s="1"/>
  <c r="DP8" i="5"/>
  <c r="DP9" i="5"/>
  <c r="DV7" i="5"/>
  <c r="DP6" i="5"/>
  <c r="DP7" i="5"/>
  <c r="DS9" i="5"/>
  <c r="DM6" i="5"/>
  <c r="DV9" i="5"/>
  <c r="DS8" i="5"/>
  <c r="DS11" i="5"/>
  <c r="DM11" i="5"/>
  <c r="DV11" i="5"/>
  <c r="DM8" i="5"/>
  <c r="DS6" i="5"/>
  <c r="DP11" i="5"/>
  <c r="DK16" i="6"/>
  <c r="K16" i="6" s="1"/>
  <c r="DK7" i="6"/>
  <c r="K7" i="6" s="1"/>
  <c r="DP16" i="6"/>
  <c r="DS17" i="6"/>
  <c r="DK9" i="6"/>
  <c r="K9" i="6" s="1"/>
  <c r="DV17" i="6"/>
  <c r="DK14" i="6"/>
  <c r="K14" i="6" s="1"/>
  <c r="DP17" i="6"/>
  <c r="DK8" i="6"/>
  <c r="K8" i="6" s="1"/>
  <c r="DK18" i="6"/>
  <c r="K18" i="6" s="1"/>
  <c r="DK5" i="6"/>
  <c r="K5" i="6" s="1"/>
  <c r="DK15" i="6"/>
  <c r="K15" i="6" s="1"/>
  <c r="DY3" i="6"/>
  <c r="DK11" i="6"/>
  <c r="K11" i="6" s="1"/>
  <c r="DK4" i="6"/>
  <c r="K4" i="6" s="1"/>
  <c r="DK6" i="6"/>
  <c r="K6" i="6" s="1"/>
  <c r="DK12" i="6"/>
  <c r="K12" i="6" s="1"/>
  <c r="DK13" i="6"/>
  <c r="K13" i="6" s="1"/>
  <c r="DK17" i="6"/>
  <c r="K17" i="6" s="1"/>
  <c r="DP14" i="6"/>
  <c r="DS12" i="6"/>
  <c r="DV8" i="6"/>
  <c r="DV14" i="6"/>
  <c r="DS8" i="6"/>
  <c r="DP8" i="6"/>
  <c r="DM14" i="6"/>
  <c r="DM16" i="6"/>
  <c r="DV16" i="6"/>
  <c r="DV5" i="2"/>
  <c r="DP5" i="2"/>
  <c r="DS13" i="5"/>
  <c r="DP13" i="5"/>
  <c r="DL18" i="8"/>
  <c r="L18" i="8" s="1"/>
  <c r="DT4" i="8"/>
  <c r="DN4" i="8"/>
  <c r="DQ4" i="8"/>
  <c r="DT18" i="8"/>
  <c r="DQ12" i="8"/>
  <c r="DW17" i="8"/>
  <c r="DT17" i="8"/>
  <c r="DQ17" i="8"/>
  <c r="DN17" i="8"/>
  <c r="DN21" i="8"/>
  <c r="DT21" i="8"/>
  <c r="DL20" i="8"/>
  <c r="L20" i="8" s="1"/>
  <c r="DQ21" i="8"/>
  <c r="DL8" i="8"/>
  <c r="L8" i="8" s="1"/>
  <c r="DL4" i="8"/>
  <c r="L4" i="8" s="1"/>
  <c r="DW10" i="8"/>
  <c r="DW18" i="8"/>
  <c r="DN12" i="8"/>
  <c r="DT12" i="8"/>
  <c r="DL23" i="8"/>
  <c r="L23" i="8" s="1"/>
  <c r="DL13" i="8"/>
  <c r="L13" i="8" s="1"/>
  <c r="DN18" i="8"/>
  <c r="DL19" i="8"/>
  <c r="L19" i="8" s="1"/>
  <c r="DL14" i="8"/>
  <c r="L14" i="8" s="1"/>
  <c r="DZ3" i="8"/>
  <c r="DZ23" i="8" s="1"/>
  <c r="DW8" i="8"/>
  <c r="DT20" i="8"/>
  <c r="DW20" i="8"/>
  <c r="DL22" i="8"/>
  <c r="L22" i="8" s="1"/>
  <c r="DL7" i="8"/>
  <c r="L7" i="8" s="1"/>
  <c r="DL5" i="8"/>
  <c r="L5" i="8" s="1"/>
  <c r="DL9" i="8"/>
  <c r="L9" i="8" s="1"/>
  <c r="DL6" i="8"/>
  <c r="L6" i="8" s="1"/>
  <c r="DL15" i="8"/>
  <c r="L15" i="8" s="1"/>
  <c r="DL16" i="8"/>
  <c r="L16" i="8" s="1"/>
  <c r="DQ20" i="8"/>
  <c r="DN10" i="8"/>
  <c r="DQ10" i="8"/>
  <c r="DL11" i="8"/>
  <c r="L11" i="8" s="1"/>
  <c r="DL17" i="8"/>
  <c r="L17" i="8" s="1"/>
  <c r="DL10" i="8"/>
  <c r="L10" i="8" s="1"/>
  <c r="DL12" i="8"/>
  <c r="L12" i="8" s="1"/>
  <c r="DL21" i="8"/>
  <c r="L21" i="8" s="1"/>
  <c r="DN8" i="8"/>
  <c r="DX6" i="7" l="1"/>
  <c r="DN10" i="14"/>
  <c r="DN9" i="14"/>
  <c r="DN18" i="14"/>
  <c r="DN14" i="14"/>
  <c r="DN15" i="14"/>
  <c r="DN4" i="14"/>
  <c r="DN22" i="14"/>
  <c r="DN21" i="14"/>
  <c r="DN8" i="14"/>
  <c r="DN7" i="14"/>
  <c r="DN12" i="14"/>
  <c r="DN5" i="14"/>
  <c r="DN23" i="14"/>
  <c r="DP7" i="7"/>
  <c r="DP4" i="7"/>
  <c r="DP6" i="7"/>
  <c r="DS6" i="7"/>
  <c r="DX8" i="7"/>
  <c r="DM6" i="7"/>
  <c r="DP8" i="7"/>
  <c r="DP11" i="7"/>
  <c r="DS4" i="7"/>
  <c r="DP10" i="7"/>
  <c r="DM12" i="7"/>
  <c r="DM7" i="7"/>
  <c r="DT10" i="14"/>
  <c r="DY5" i="15"/>
  <c r="DY4" i="15"/>
  <c r="DY6" i="15"/>
  <c r="DY7" i="15"/>
  <c r="DX8" i="8"/>
  <c r="DW5" i="14"/>
  <c r="DQ23" i="14"/>
  <c r="DT17" i="14"/>
  <c r="DS11" i="7"/>
  <c r="DP12" i="7"/>
  <c r="DX5" i="7"/>
  <c r="DP13" i="7"/>
  <c r="DP9" i="7"/>
  <c r="DP5" i="7"/>
  <c r="DX12" i="7"/>
  <c r="DX4" i="7"/>
  <c r="DM11" i="7"/>
  <c r="DX13" i="7"/>
  <c r="DX9" i="7"/>
  <c r="DS8" i="7"/>
  <c r="DM5" i="7"/>
  <c r="DS10" i="7"/>
  <c r="DM4" i="7"/>
  <c r="DM9" i="7"/>
  <c r="DS7" i="7"/>
  <c r="DS13" i="7"/>
  <c r="DS9" i="7"/>
  <c r="DS5" i="7"/>
  <c r="DX11" i="7"/>
  <c r="DX7" i="7"/>
  <c r="DS12" i="7"/>
  <c r="DX10" i="7"/>
  <c r="DV4" i="7"/>
  <c r="DW4" i="7" s="1"/>
  <c r="P19" i="7" s="1"/>
  <c r="DM10" i="7"/>
  <c r="DM13" i="7"/>
  <c r="DM8" i="7"/>
  <c r="DX7" i="8"/>
  <c r="DX10" i="8"/>
  <c r="DX9" i="8"/>
  <c r="DT12" i="14"/>
  <c r="DT22" i="14"/>
  <c r="DT9" i="14"/>
  <c r="DT21" i="14"/>
  <c r="DT14" i="14"/>
  <c r="DT20" i="14"/>
  <c r="DT4" i="14"/>
  <c r="DT23" i="14"/>
  <c r="DT16" i="14"/>
  <c r="DT15" i="14"/>
  <c r="DY7" i="14"/>
  <c r="DY20" i="14"/>
  <c r="DY16" i="14"/>
  <c r="DQ9" i="14"/>
  <c r="DY14" i="14"/>
  <c r="DY17" i="14"/>
  <c r="DY6" i="14"/>
  <c r="DY21" i="14"/>
  <c r="DY19" i="14"/>
  <c r="DW4" i="14"/>
  <c r="DY11" i="14"/>
  <c r="DY12" i="14"/>
  <c r="DY15" i="14"/>
  <c r="DY9" i="14"/>
  <c r="DY10" i="14"/>
  <c r="DY23" i="14"/>
  <c r="DY13" i="14"/>
  <c r="DQ15" i="14"/>
  <c r="DY22" i="14"/>
  <c r="DY18" i="14"/>
  <c r="DQ19" i="14"/>
  <c r="DY5" i="14"/>
  <c r="DY8" i="14"/>
  <c r="DX4" i="16"/>
  <c r="DX9" i="16"/>
  <c r="DX8" i="16"/>
  <c r="DX5" i="16"/>
  <c r="DX6" i="16"/>
  <c r="DW7" i="14"/>
  <c r="DW6" i="14"/>
  <c r="DT10" i="4"/>
  <c r="DT7" i="4"/>
  <c r="DT8" i="4"/>
  <c r="DQ5" i="4"/>
  <c r="DQ9" i="4"/>
  <c r="DQ6" i="4"/>
  <c r="DQ7" i="4"/>
  <c r="DQ10" i="4"/>
  <c r="DQ13" i="4"/>
  <c r="DQ11" i="4"/>
  <c r="DQ12" i="4"/>
  <c r="DQ4" i="4"/>
  <c r="DQ8" i="4"/>
  <c r="DN11" i="4"/>
  <c r="DW4" i="4"/>
  <c r="DX4" i="4" s="1"/>
  <c r="DY8" i="4"/>
  <c r="DN5" i="4"/>
  <c r="DW14" i="2"/>
  <c r="DW10" i="2"/>
  <c r="DW12" i="2"/>
  <c r="DW13" i="2"/>
  <c r="DW11" i="2"/>
  <c r="DQ13" i="14"/>
  <c r="DQ18" i="14"/>
  <c r="DT19" i="14"/>
  <c r="DN19" i="14"/>
  <c r="DQ8" i="14"/>
  <c r="DQ11" i="14"/>
  <c r="DN17" i="14"/>
  <c r="DT6" i="14"/>
  <c r="DQ16" i="14"/>
  <c r="DQ20" i="14"/>
  <c r="DQ4" i="14"/>
  <c r="DQ12" i="14"/>
  <c r="DT8" i="14"/>
  <c r="DQ6" i="14"/>
  <c r="DQ22" i="14"/>
  <c r="DT5" i="14"/>
  <c r="DT18" i="14"/>
  <c r="DN20" i="14"/>
  <c r="DQ5" i="14"/>
  <c r="DN11" i="14"/>
  <c r="DN6" i="14"/>
  <c r="DN16" i="14"/>
  <c r="DT11" i="14"/>
  <c r="DQ10" i="14"/>
  <c r="DQ14" i="14"/>
  <c r="DQ21" i="14"/>
  <c r="DQ17" i="14"/>
  <c r="DN13" i="14"/>
  <c r="DQ7" i="14"/>
  <c r="DT13" i="14"/>
  <c r="DT7" i="14"/>
  <c r="DX6" i="8"/>
  <c r="DU11" i="8"/>
  <c r="DN5" i="2"/>
  <c r="DN17" i="2"/>
  <c r="DT17" i="2"/>
  <c r="DN16" i="2"/>
  <c r="DN22" i="2"/>
  <c r="DN12" i="2"/>
  <c r="DN13" i="2"/>
  <c r="DN4" i="2"/>
  <c r="DN21" i="2"/>
  <c r="DN11" i="2"/>
  <c r="DN10" i="2"/>
  <c r="DN6" i="2"/>
  <c r="DW4" i="2"/>
  <c r="DQ6" i="2"/>
  <c r="DW7" i="2"/>
  <c r="DN7" i="2"/>
  <c r="DN20" i="2"/>
  <c r="DN15" i="2"/>
  <c r="DN18" i="2"/>
  <c r="DN23" i="2"/>
  <c r="DN9" i="2"/>
  <c r="DN19" i="2"/>
  <c r="DN14" i="2"/>
  <c r="DN8" i="2"/>
  <c r="DY11" i="2"/>
  <c r="DY16" i="2"/>
  <c r="DY22" i="2"/>
  <c r="DY23" i="2"/>
  <c r="DY19" i="2"/>
  <c r="DY20" i="2"/>
  <c r="DQ14" i="2"/>
  <c r="DY18" i="2"/>
  <c r="DY17" i="2"/>
  <c r="DY5" i="2"/>
  <c r="DY12" i="2"/>
  <c r="DY21" i="2"/>
  <c r="DT7" i="2"/>
  <c r="DY10" i="2"/>
  <c r="DY13" i="2"/>
  <c r="DY9" i="2"/>
  <c r="DY14" i="2"/>
  <c r="DT5" i="2"/>
  <c r="DT11" i="2"/>
  <c r="DT18" i="2"/>
  <c r="DT13" i="2"/>
  <c r="DY6" i="2"/>
  <c r="DY15" i="2"/>
  <c r="DY4" i="2"/>
  <c r="DY8" i="2"/>
  <c r="DT19" i="2"/>
  <c r="DT10" i="2"/>
  <c r="DQ13" i="2"/>
  <c r="DT20" i="2"/>
  <c r="DT4" i="2"/>
  <c r="DT8" i="2"/>
  <c r="DQ23" i="2"/>
  <c r="DQ15" i="2"/>
  <c r="DT23" i="2"/>
  <c r="DT22" i="2"/>
  <c r="DT6" i="2"/>
  <c r="DT16" i="2"/>
  <c r="DT9" i="2"/>
  <c r="DQ10" i="2"/>
  <c r="DQ17" i="2"/>
  <c r="DQ20" i="2"/>
  <c r="DQ7" i="2"/>
  <c r="DQ9" i="2"/>
  <c r="DQ16" i="2"/>
  <c r="DT15" i="2"/>
  <c r="DT12" i="2"/>
  <c r="DT21" i="2"/>
  <c r="DT14" i="2"/>
  <c r="DQ11" i="2"/>
  <c r="DQ21" i="2"/>
  <c r="DW5" i="2"/>
  <c r="DW9" i="2"/>
  <c r="DW8" i="2"/>
  <c r="DW6" i="2"/>
  <c r="DU4" i="13"/>
  <c r="DO8" i="13"/>
  <c r="DL17" i="13"/>
  <c r="DL16" i="13"/>
  <c r="DL11" i="13"/>
  <c r="DR12" i="13"/>
  <c r="DR15" i="13"/>
  <c r="DR4" i="13"/>
  <c r="DL9" i="13"/>
  <c r="DL8" i="13"/>
  <c r="DL5" i="13"/>
  <c r="DO17" i="13"/>
  <c r="DU5" i="13"/>
  <c r="DL6" i="13"/>
  <c r="DR5" i="13"/>
  <c r="DR7" i="13"/>
  <c r="DR9" i="13"/>
  <c r="DR13" i="13"/>
  <c r="DN14" i="6"/>
  <c r="DY13" i="6"/>
  <c r="DY12" i="6"/>
  <c r="DW9" i="6"/>
  <c r="DT9" i="6"/>
  <c r="DN10" i="6"/>
  <c r="DW8" i="6"/>
  <c r="DW5" i="6"/>
  <c r="DW7" i="6"/>
  <c r="DQ14" i="6"/>
  <c r="DW6" i="6"/>
  <c r="DY15" i="6"/>
  <c r="DO18" i="13"/>
  <c r="DO16" i="13"/>
  <c r="DL14" i="13"/>
  <c r="DR17" i="13"/>
  <c r="DR8" i="13"/>
  <c r="DR11" i="13"/>
  <c r="DO6" i="13"/>
  <c r="DO4" i="13"/>
  <c r="DO12" i="13"/>
  <c r="DR18" i="13"/>
  <c r="DO10" i="13"/>
  <c r="DO9" i="13"/>
  <c r="DR10" i="13"/>
  <c r="DL13" i="13"/>
  <c r="DO5" i="13"/>
  <c r="DL7" i="13"/>
  <c r="DW5" i="13"/>
  <c r="DW14" i="13"/>
  <c r="DW6" i="13"/>
  <c r="DW13" i="13"/>
  <c r="DW4" i="13"/>
  <c r="DW12" i="13"/>
  <c r="DW15" i="13"/>
  <c r="DW7" i="13"/>
  <c r="DW18" i="13"/>
  <c r="DW10" i="13"/>
  <c r="DW17" i="13"/>
  <c r="DW9" i="13"/>
  <c r="DW16" i="13"/>
  <c r="DW8" i="13"/>
  <c r="DW11" i="13"/>
  <c r="DO15" i="13"/>
  <c r="DR14" i="13"/>
  <c r="DO11" i="13"/>
  <c r="DR16" i="13"/>
  <c r="DO13" i="13"/>
  <c r="DO7" i="13"/>
  <c r="DL10" i="13"/>
  <c r="DL4" i="13"/>
  <c r="DL12" i="13"/>
  <c r="DL15" i="13"/>
  <c r="DO14" i="13"/>
  <c r="DL18" i="13"/>
  <c r="DR6" i="13"/>
  <c r="DY6" i="4"/>
  <c r="DY12" i="4"/>
  <c r="DY13" i="4"/>
  <c r="DN8" i="4"/>
  <c r="DN12" i="4"/>
  <c r="DT6" i="4"/>
  <c r="DN7" i="4"/>
  <c r="DN13" i="4"/>
  <c r="DN6" i="4"/>
  <c r="DT4" i="4"/>
  <c r="DT12" i="4"/>
  <c r="DT13" i="4"/>
  <c r="DT5" i="4"/>
  <c r="DN10" i="4"/>
  <c r="DT11" i="4"/>
  <c r="DT9" i="4"/>
  <c r="DY9" i="4"/>
  <c r="DY4" i="4"/>
  <c r="DN4" i="4"/>
  <c r="DN9" i="4"/>
  <c r="DY7" i="4"/>
  <c r="DY11" i="4"/>
  <c r="DY5" i="4"/>
  <c r="DY10" i="4"/>
  <c r="DY6" i="6"/>
  <c r="DY11" i="6"/>
  <c r="DY16" i="6"/>
  <c r="DY17" i="6"/>
  <c r="DN15" i="6"/>
  <c r="DY14" i="6"/>
  <c r="DN4" i="6"/>
  <c r="DN8" i="6"/>
  <c r="DY18" i="6"/>
  <c r="DY4" i="6"/>
  <c r="DY9" i="6"/>
  <c r="DN16" i="6"/>
  <c r="DW4" i="6"/>
  <c r="DQ9" i="6"/>
  <c r="DQ6" i="6"/>
  <c r="DQ16" i="6"/>
  <c r="DN17" i="6"/>
  <c r="DQ13" i="6"/>
  <c r="DQ15" i="6"/>
  <c r="DT13" i="6"/>
  <c r="DQ18" i="6"/>
  <c r="DT12" i="6"/>
  <c r="DQ7" i="6"/>
  <c r="DQ4" i="6"/>
  <c r="DT15" i="6"/>
  <c r="DQ5" i="6"/>
  <c r="DY10" i="6"/>
  <c r="DY7" i="6"/>
  <c r="DY8" i="6"/>
  <c r="DY5" i="6"/>
  <c r="DQ10" i="6"/>
  <c r="DN11" i="6"/>
  <c r="DQ11" i="6"/>
  <c r="DN5" i="6"/>
  <c r="DQ8" i="6"/>
  <c r="DT16" i="6"/>
  <c r="DT11" i="6"/>
  <c r="DN9" i="6"/>
  <c r="DQ17" i="6"/>
  <c r="DN18" i="6"/>
  <c r="DN6" i="6"/>
  <c r="DQ12" i="6"/>
  <c r="DT7" i="6"/>
  <c r="DT18" i="6"/>
  <c r="DT17" i="6"/>
  <c r="DT5" i="6"/>
  <c r="DT14" i="6"/>
  <c r="DT8" i="6"/>
  <c r="DT10" i="6"/>
  <c r="DN12" i="6"/>
  <c r="DN13" i="6"/>
  <c r="DN7" i="6"/>
  <c r="DT6" i="6"/>
  <c r="DT4" i="6"/>
  <c r="DQ18" i="2"/>
  <c r="DQ22" i="2"/>
  <c r="DQ8" i="2"/>
  <c r="DQ5" i="2"/>
  <c r="DQ4" i="2"/>
  <c r="DQ12" i="2"/>
  <c r="DQ19" i="2"/>
  <c r="DZ10" i="8"/>
  <c r="DZ15" i="8"/>
  <c r="DU20" i="8"/>
  <c r="DU22" i="8"/>
  <c r="DU21" i="8"/>
  <c r="DZ22" i="8"/>
  <c r="DZ16" i="8"/>
  <c r="DZ13" i="8"/>
  <c r="DZ14" i="8"/>
  <c r="DZ12" i="8"/>
  <c r="DZ21" i="8"/>
  <c r="DZ17" i="8"/>
  <c r="DZ8" i="8"/>
  <c r="DZ5" i="8"/>
  <c r="DZ11" i="8"/>
  <c r="DU6" i="8"/>
  <c r="DU15" i="8"/>
  <c r="DU18" i="8"/>
  <c r="DZ18" i="8"/>
  <c r="DZ4" i="8"/>
  <c r="DZ20" i="8"/>
  <c r="DZ9" i="8"/>
  <c r="DZ19" i="8"/>
  <c r="DO5" i="8"/>
  <c r="DR14" i="8"/>
  <c r="DX4" i="8"/>
  <c r="DR5" i="8"/>
  <c r="DR21" i="8"/>
  <c r="DO23" i="8"/>
  <c r="DO4" i="8"/>
  <c r="DX5" i="8"/>
  <c r="DR19" i="8"/>
  <c r="DO7" i="8"/>
  <c r="DR15" i="8"/>
  <c r="DU13" i="8"/>
  <c r="DU8" i="8"/>
  <c r="DU23" i="8"/>
  <c r="DO21" i="8"/>
  <c r="DO14" i="8"/>
  <c r="DU4" i="8"/>
  <c r="DO20" i="8"/>
  <c r="DR9" i="8"/>
  <c r="DO19" i="8"/>
  <c r="DO9" i="8"/>
  <c r="DO18" i="8"/>
  <c r="DO22" i="8"/>
  <c r="DO10" i="8"/>
  <c r="DU16" i="8"/>
  <c r="DU14" i="8"/>
  <c r="DU7" i="8"/>
  <c r="DR20" i="8"/>
  <c r="DR17" i="8"/>
  <c r="DR7" i="8"/>
  <c r="DR11" i="8"/>
  <c r="DO8" i="8"/>
  <c r="DO11" i="8"/>
  <c r="DR22" i="8"/>
  <c r="DR8" i="8"/>
  <c r="DU5" i="8"/>
  <c r="DO13" i="8"/>
  <c r="DR12" i="8"/>
  <c r="DR23" i="8"/>
  <c r="DO12" i="8"/>
  <c r="DO6" i="8"/>
  <c r="DO17" i="8"/>
  <c r="DU12" i="8"/>
  <c r="DU10" i="8"/>
  <c r="DU19" i="8"/>
  <c r="DR16" i="8"/>
  <c r="DR13" i="8"/>
  <c r="DU9" i="8"/>
  <c r="DU17" i="8"/>
  <c r="DR4" i="8"/>
  <c r="DO15" i="8"/>
  <c r="DR6" i="8"/>
  <c r="DO16" i="8"/>
  <c r="DR18" i="8"/>
  <c r="DR10" i="8"/>
  <c r="DZ6" i="8"/>
  <c r="DZ7" i="8"/>
  <c r="AD19" i="7" l="1"/>
  <c r="DX8" i="14"/>
  <c r="AB19" i="7"/>
  <c r="G19" i="7"/>
  <c r="F19" i="7"/>
  <c r="AE19" i="7"/>
  <c r="M20" i="7"/>
  <c r="U20" i="7"/>
  <c r="AC20" i="7"/>
  <c r="AF20" i="7" s="1"/>
  <c r="Q21" i="7"/>
  <c r="Y21" i="7"/>
  <c r="L22" i="7"/>
  <c r="T22" i="7"/>
  <c r="AB22" i="7"/>
  <c r="F21" i="7"/>
  <c r="AA22" i="7"/>
  <c r="D22" i="7" s="1"/>
  <c r="H22" i="7" s="1"/>
  <c r="N20" i="7"/>
  <c r="V20" i="7"/>
  <c r="AD20" i="7"/>
  <c r="R21" i="7"/>
  <c r="Z21" i="7"/>
  <c r="M22" i="7"/>
  <c r="U22" i="7"/>
  <c r="AC22" i="7"/>
  <c r="AF22" i="7" s="1"/>
  <c r="F22" i="7"/>
  <c r="O20" i="7"/>
  <c r="W20" i="7"/>
  <c r="AE20" i="7"/>
  <c r="S21" i="7"/>
  <c r="AA21" i="7"/>
  <c r="D21" i="7" s="1"/>
  <c r="H21" i="7" s="1"/>
  <c r="N22" i="7"/>
  <c r="V22" i="7"/>
  <c r="AD22" i="7"/>
  <c r="E20" i="7"/>
  <c r="X21" i="7"/>
  <c r="P20" i="7"/>
  <c r="X20" i="7"/>
  <c r="L21" i="7"/>
  <c r="T21" i="7"/>
  <c r="AB21" i="7"/>
  <c r="O22" i="7"/>
  <c r="W22" i="7"/>
  <c r="AE22" i="7"/>
  <c r="E21" i="7"/>
  <c r="Q20" i="7"/>
  <c r="Y20" i="7"/>
  <c r="M21" i="7"/>
  <c r="U21" i="7"/>
  <c r="AC21" i="7"/>
  <c r="AF21" i="7" s="1"/>
  <c r="P22" i="7"/>
  <c r="X22" i="7"/>
  <c r="G20" i="7"/>
  <c r="E22" i="7"/>
  <c r="R20" i="7"/>
  <c r="Z20" i="7"/>
  <c r="N21" i="7"/>
  <c r="V21" i="7"/>
  <c r="AD21" i="7"/>
  <c r="Q22" i="7"/>
  <c r="Y22" i="7"/>
  <c r="G21" i="7"/>
  <c r="S20" i="7"/>
  <c r="AA20" i="7"/>
  <c r="D20" i="7" s="1"/>
  <c r="H20" i="7" s="1"/>
  <c r="O21" i="7"/>
  <c r="W21" i="7"/>
  <c r="AE21" i="7"/>
  <c r="R22" i="7"/>
  <c r="Z22" i="7"/>
  <c r="G22" i="7"/>
  <c r="L20" i="7"/>
  <c r="T20" i="7"/>
  <c r="AB20" i="7"/>
  <c r="P21" i="7"/>
  <c r="S22" i="7"/>
  <c r="F20" i="7"/>
  <c r="AA19" i="7"/>
  <c r="D19" i="7" s="1"/>
  <c r="H19" i="7" s="1"/>
  <c r="E19" i="7"/>
  <c r="AC19" i="7"/>
  <c r="AF19" i="7" s="1"/>
  <c r="U19" i="7"/>
  <c r="M19" i="7"/>
  <c r="V19" i="7"/>
  <c r="S31" i="15"/>
  <c r="Z31" i="15"/>
  <c r="AE31" i="15"/>
  <c r="AH31" i="15" s="1"/>
  <c r="Q31" i="15"/>
  <c r="U31" i="15"/>
  <c r="AG31" i="15"/>
  <c r="G31" i="15"/>
  <c r="V31" i="15"/>
  <c r="AF31" i="15"/>
  <c r="R31" i="15"/>
  <c r="Y31" i="15"/>
  <c r="H30" i="15"/>
  <c r="O30" i="15"/>
  <c r="X30" i="15"/>
  <c r="AG30" i="15"/>
  <c r="AA30" i="15"/>
  <c r="Q30" i="15"/>
  <c r="G30" i="15"/>
  <c r="Z30" i="15"/>
  <c r="F30" i="15"/>
  <c r="AD30" i="15"/>
  <c r="N30" i="15"/>
  <c r="AC30" i="15"/>
  <c r="D30" i="15" s="1"/>
  <c r="Y30" i="15"/>
  <c r="P30" i="15"/>
  <c r="AF30" i="15"/>
  <c r="T30" i="15"/>
  <c r="F31" i="15"/>
  <c r="AB31" i="15"/>
  <c r="AC31" i="15"/>
  <c r="D31" i="15" s="1"/>
  <c r="P31" i="15"/>
  <c r="T31" i="15"/>
  <c r="O31" i="15"/>
  <c r="V30" i="15"/>
  <c r="U30" i="15"/>
  <c r="R30" i="15"/>
  <c r="W31" i="15"/>
  <c r="W30" i="15"/>
  <c r="N29" i="15"/>
  <c r="N31" i="15"/>
  <c r="AD31" i="15"/>
  <c r="AA31" i="15"/>
  <c r="S30" i="15"/>
  <c r="AE30" i="15"/>
  <c r="AH30" i="15" s="1"/>
  <c r="AB30" i="15"/>
  <c r="X31" i="15"/>
  <c r="H31" i="15"/>
  <c r="G35" i="15"/>
  <c r="AA34" i="15"/>
  <c r="AF36" i="15"/>
  <c r="P33" i="15"/>
  <c r="F38" i="15"/>
  <c r="F33" i="15"/>
  <c r="AG32" i="15"/>
  <c r="G29" i="15"/>
  <c r="F35" i="15"/>
  <c r="Z33" i="15"/>
  <c r="AA29" i="15"/>
  <c r="AF33" i="15"/>
  <c r="AG38" i="15"/>
  <c r="T35" i="15"/>
  <c r="V35" i="15"/>
  <c r="H33" i="15"/>
  <c r="H34" i="15"/>
  <c r="AG34" i="15"/>
  <c r="R34" i="15"/>
  <c r="T33" i="15"/>
  <c r="X35" i="15"/>
  <c r="X29" i="15"/>
  <c r="P36" i="15"/>
  <c r="AC37" i="15"/>
  <c r="D37" i="15" s="1"/>
  <c r="Q34" i="15"/>
  <c r="G36" i="15"/>
  <c r="W37" i="15"/>
  <c r="N33" i="15"/>
  <c r="U34" i="15"/>
  <c r="U38" i="15"/>
  <c r="P32" i="15"/>
  <c r="P37" i="15"/>
  <c r="O36" i="15"/>
  <c r="AF32" i="15"/>
  <c r="S32" i="15"/>
  <c r="T32" i="15"/>
  <c r="N38" i="15"/>
  <c r="AE32" i="15"/>
  <c r="AH32" i="15" s="1"/>
  <c r="F34" i="15"/>
  <c r="V32" i="15"/>
  <c r="W32" i="15"/>
  <c r="Y35" i="15"/>
  <c r="AG36" i="15"/>
  <c r="Z34" i="15"/>
  <c r="Z35" i="15"/>
  <c r="Z36" i="15"/>
  <c r="G33" i="15"/>
  <c r="N36" i="15"/>
  <c r="R37" i="15"/>
  <c r="V38" i="15"/>
  <c r="N32" i="15"/>
  <c r="R33" i="15"/>
  <c r="V34" i="15"/>
  <c r="G34" i="15"/>
  <c r="W33" i="15"/>
  <c r="Q36" i="15"/>
  <c r="X37" i="15"/>
  <c r="X38" i="15"/>
  <c r="X32" i="15"/>
  <c r="O34" i="15"/>
  <c r="U37" i="15"/>
  <c r="Y38" i="15"/>
  <c r="Q32" i="15"/>
  <c r="AD32" i="15"/>
  <c r="X33" i="15"/>
  <c r="S34" i="15"/>
  <c r="V36" i="15"/>
  <c r="AC32" i="15"/>
  <c r="D32" i="15" s="1"/>
  <c r="G38" i="15"/>
  <c r="G32" i="15"/>
  <c r="AE34" i="15"/>
  <c r="AH34" i="15" s="1"/>
  <c r="Y37" i="15"/>
  <c r="AC38" i="15"/>
  <c r="D38" i="15" s="1"/>
  <c r="Y32" i="15"/>
  <c r="Y33" i="15"/>
  <c r="V37" i="15"/>
  <c r="T34" i="15"/>
  <c r="Q33" i="15"/>
  <c r="W36" i="15"/>
  <c r="R35" i="15"/>
  <c r="H36" i="15"/>
  <c r="AB38" i="15"/>
  <c r="Z32" i="15"/>
  <c r="AA38" i="15"/>
  <c r="AD33" i="15"/>
  <c r="Z38" i="15"/>
  <c r="H35" i="15"/>
  <c r="Q29" i="15"/>
  <c r="S29" i="15"/>
  <c r="O29" i="15"/>
  <c r="R32" i="15"/>
  <c r="V33" i="15"/>
  <c r="S37" i="15"/>
  <c r="S38" i="15"/>
  <c r="O32" i="15"/>
  <c r="S33" i="15"/>
  <c r="AF37" i="15"/>
  <c r="AF38" i="15"/>
  <c r="AF34" i="15"/>
  <c r="F36" i="15"/>
  <c r="O37" i="15"/>
  <c r="AD36" i="15"/>
  <c r="AA36" i="15"/>
  <c r="U35" i="15"/>
  <c r="U36" i="15"/>
  <c r="N34" i="15"/>
  <c r="AD35" i="15"/>
  <c r="T36" i="15"/>
  <c r="T38" i="15"/>
  <c r="AE38" i="15"/>
  <c r="AH38" i="15" s="1"/>
  <c r="O38" i="15"/>
  <c r="F32" i="15"/>
  <c r="O33" i="15"/>
  <c r="G37" i="15"/>
  <c r="AD34" i="15"/>
  <c r="Y36" i="15"/>
  <c r="AB33" i="15"/>
  <c r="R36" i="15"/>
  <c r="AA32" i="15"/>
  <c r="AA37" i="15"/>
  <c r="Q37" i="15"/>
  <c r="AE35" i="15"/>
  <c r="AH35" i="15" s="1"/>
  <c r="P34" i="15"/>
  <c r="AB36" i="15"/>
  <c r="N37" i="15"/>
  <c r="H37" i="15"/>
  <c r="Q38" i="15"/>
  <c r="S35" i="15"/>
  <c r="X36" i="15"/>
  <c r="AD29" i="15"/>
  <c r="Y29" i="15"/>
  <c r="H32" i="15"/>
  <c r="AG37" i="15"/>
  <c r="AG33" i="15"/>
  <c r="AD37" i="15"/>
  <c r="U33" i="15"/>
  <c r="Y34" i="15"/>
  <c r="AC35" i="15"/>
  <c r="D35" i="15" s="1"/>
  <c r="AC36" i="15"/>
  <c r="D36" i="15" s="1"/>
  <c r="W38" i="15"/>
  <c r="H38" i="15"/>
  <c r="W35" i="15"/>
  <c r="AE37" i="15"/>
  <c r="AH37" i="15" s="1"/>
  <c r="AA35" i="15"/>
  <c r="AE36" i="15"/>
  <c r="AH36" i="15" s="1"/>
  <c r="X34" i="15"/>
  <c r="AB35" i="15"/>
  <c r="W34" i="15"/>
  <c r="P35" i="15"/>
  <c r="T37" i="15"/>
  <c r="Q35" i="15"/>
  <c r="AC33" i="15"/>
  <c r="D33" i="15" s="1"/>
  <c r="Z37" i="15"/>
  <c r="AD38" i="15"/>
  <c r="O35" i="15"/>
  <c r="S36" i="15"/>
  <c r="AB34" i="15"/>
  <c r="AF35" i="15"/>
  <c r="F37" i="15"/>
  <c r="AC34" i="15"/>
  <c r="D34" i="15" s="1"/>
  <c r="AG35" i="15"/>
  <c r="AB37" i="15"/>
  <c r="P38" i="15"/>
  <c r="AB32" i="15"/>
  <c r="AE33" i="15"/>
  <c r="AH33" i="15" s="1"/>
  <c r="N35" i="15"/>
  <c r="AA33" i="15"/>
  <c r="R38" i="15"/>
  <c r="U32" i="15"/>
  <c r="V29" i="15"/>
  <c r="AF29" i="15"/>
  <c r="F29" i="15"/>
  <c r="R29" i="15"/>
  <c r="AB29" i="15"/>
  <c r="AG29" i="15"/>
  <c r="W29" i="15"/>
  <c r="Z29" i="15"/>
  <c r="U29" i="15"/>
  <c r="P29" i="15"/>
  <c r="T29" i="15"/>
  <c r="AE29" i="15"/>
  <c r="AH29" i="15" s="1"/>
  <c r="H29" i="15"/>
  <c r="AC29" i="15"/>
  <c r="D29" i="15" s="1"/>
  <c r="DY8" i="8"/>
  <c r="T19" i="7"/>
  <c r="X19" i="7"/>
  <c r="N19" i="7"/>
  <c r="O19" i="7"/>
  <c r="Z19" i="7"/>
  <c r="Y19" i="7"/>
  <c r="R19" i="7"/>
  <c r="Q19" i="7"/>
  <c r="W19" i="7"/>
  <c r="L19" i="7"/>
  <c r="S19" i="7"/>
  <c r="G19" i="4"/>
  <c r="AB20" i="4"/>
  <c r="D20" i="4" s="1"/>
  <c r="AF20" i="4"/>
  <c r="AD21" i="4"/>
  <c r="AG21" i="4" s="1"/>
  <c r="AC22" i="4"/>
  <c r="Y20" i="4"/>
  <c r="W21" i="4"/>
  <c r="AA21" i="4"/>
  <c r="Y22" i="4"/>
  <c r="R20" i="4"/>
  <c r="Q21" i="4"/>
  <c r="U21" i="4"/>
  <c r="T22" i="4"/>
  <c r="O20" i="4"/>
  <c r="O21" i="4"/>
  <c r="O22" i="4"/>
  <c r="P19" i="4"/>
  <c r="T19" i="4"/>
  <c r="G22" i="4"/>
  <c r="E20" i="4"/>
  <c r="AC20" i="4"/>
  <c r="AE21" i="4"/>
  <c r="AD22" i="4"/>
  <c r="AG22" i="4" s="1"/>
  <c r="V20" i="4"/>
  <c r="Z20" i="4"/>
  <c r="X21" i="4"/>
  <c r="V22" i="4"/>
  <c r="Z22" i="4"/>
  <c r="S20" i="4"/>
  <c r="R21" i="4"/>
  <c r="Q22" i="4"/>
  <c r="U22" i="4"/>
  <c r="P20" i="4"/>
  <c r="P21" i="4"/>
  <c r="P22" i="4"/>
  <c r="Q19" i="4"/>
  <c r="U19" i="4"/>
  <c r="F20" i="4"/>
  <c r="E21" i="4"/>
  <c r="AD20" i="4"/>
  <c r="AG20" i="4" s="1"/>
  <c r="AB21" i="4"/>
  <c r="D21" i="4" s="1"/>
  <c r="AF21" i="4"/>
  <c r="AE22" i="4"/>
  <c r="W20" i="4"/>
  <c r="AA20" i="4"/>
  <c r="Y21" i="4"/>
  <c r="W22" i="4"/>
  <c r="AA22" i="4"/>
  <c r="T20" i="4"/>
  <c r="S21" i="4"/>
  <c r="R22" i="4"/>
  <c r="M20" i="4"/>
  <c r="M21" i="4"/>
  <c r="M22" i="4"/>
  <c r="N19" i="4"/>
  <c r="R19" i="4"/>
  <c r="G20" i="4"/>
  <c r="F21" i="4"/>
  <c r="E22" i="4"/>
  <c r="AE20" i="4"/>
  <c r="AC21" i="4"/>
  <c r="AB22" i="4"/>
  <c r="D22" i="4" s="1"/>
  <c r="AF22" i="4"/>
  <c r="X20" i="4"/>
  <c r="V21" i="4"/>
  <c r="Z21" i="4"/>
  <c r="X22" i="4"/>
  <c r="Q20" i="4"/>
  <c r="U20" i="4"/>
  <c r="T21" i="4"/>
  <c r="S22" i="4"/>
  <c r="N20" i="4"/>
  <c r="N21" i="4"/>
  <c r="N22" i="4"/>
  <c r="O19" i="4"/>
  <c r="S19" i="4"/>
  <c r="G21" i="4"/>
  <c r="F22" i="4"/>
  <c r="AC24" i="16"/>
  <c r="O24" i="16"/>
  <c r="AE24" i="16"/>
  <c r="X24" i="16"/>
  <c r="V24" i="16"/>
  <c r="Q24" i="16"/>
  <c r="DY9" i="8"/>
  <c r="DY10" i="8"/>
  <c r="DY7" i="8"/>
  <c r="DX6" i="14"/>
  <c r="E24" i="16"/>
  <c r="Z24" i="16"/>
  <c r="S24" i="16"/>
  <c r="G24" i="16"/>
  <c r="AB24" i="16"/>
  <c r="D24" i="16" s="1"/>
  <c r="U24" i="16"/>
  <c r="N24" i="16"/>
  <c r="AD24" i="16"/>
  <c r="AG24" i="16" s="1"/>
  <c r="W24" i="16"/>
  <c r="P24" i="16"/>
  <c r="AF24" i="16"/>
  <c r="Y24" i="16"/>
  <c r="R24" i="16"/>
  <c r="F24" i="16"/>
  <c r="AA24" i="16"/>
  <c r="T24" i="16"/>
  <c r="M24" i="16"/>
  <c r="AC32" i="16"/>
  <c r="Q25" i="16"/>
  <c r="G26" i="16"/>
  <c r="AB26" i="16"/>
  <c r="D26" i="16" s="1"/>
  <c r="S27" i="16"/>
  <c r="E28" i="16"/>
  <c r="Z28" i="16"/>
  <c r="U29" i="16"/>
  <c r="P30" i="16"/>
  <c r="AF30" i="16"/>
  <c r="W31" i="16"/>
  <c r="N32" i="16"/>
  <c r="AD32" i="16"/>
  <c r="AG32" i="16" s="1"/>
  <c r="N25" i="16"/>
  <c r="AD25" i="16"/>
  <c r="AG25" i="16" s="1"/>
  <c r="Y26" i="16"/>
  <c r="T27" i="16"/>
  <c r="F28" i="16"/>
  <c r="AA28" i="16"/>
  <c r="R29" i="16"/>
  <c r="M30" i="16"/>
  <c r="AC30" i="16"/>
  <c r="X31" i="16"/>
  <c r="O32" i="16"/>
  <c r="AE32" i="16"/>
  <c r="O25" i="16"/>
  <c r="AE25" i="16"/>
  <c r="V26" i="16"/>
  <c r="Q27" i="16"/>
  <c r="G28" i="16"/>
  <c r="AB28" i="16"/>
  <c r="D28" i="16" s="1"/>
  <c r="S29" i="16"/>
  <c r="E30" i="16"/>
  <c r="Z30" i="16"/>
  <c r="U31" i="16"/>
  <c r="P32" i="16"/>
  <c r="AF32" i="16"/>
  <c r="T25" i="16"/>
  <c r="F26" i="16"/>
  <c r="AA26" i="16"/>
  <c r="R27" i="16"/>
  <c r="M28" i="16"/>
  <c r="AC28" i="16"/>
  <c r="X29" i="16"/>
  <c r="O30" i="16"/>
  <c r="AE30" i="16"/>
  <c r="V31" i="16"/>
  <c r="Q32" i="16"/>
  <c r="U25" i="16"/>
  <c r="P26" i="16"/>
  <c r="AF26" i="16"/>
  <c r="W27" i="16"/>
  <c r="N28" i="16"/>
  <c r="AD28" i="16"/>
  <c r="AG28" i="16" s="1"/>
  <c r="Y29" i="16"/>
  <c r="T30" i="16"/>
  <c r="F31" i="16"/>
  <c r="AA31" i="16"/>
  <c r="R32" i="16"/>
  <c r="R25" i="16"/>
  <c r="M26" i="16"/>
  <c r="AC26" i="16"/>
  <c r="X27" i="16"/>
  <c r="O28" i="16"/>
  <c r="AE28" i="16"/>
  <c r="V29" i="16"/>
  <c r="Q30" i="16"/>
  <c r="G31" i="16"/>
  <c r="AB31" i="16"/>
  <c r="D31" i="16" s="1"/>
  <c r="S32" i="16"/>
  <c r="S25" i="16"/>
  <c r="E26" i="16"/>
  <c r="Z26" i="16"/>
  <c r="U27" i="16"/>
  <c r="P28" i="16"/>
  <c r="AF28" i="16"/>
  <c r="W29" i="16"/>
  <c r="N30" i="16"/>
  <c r="AD30" i="16"/>
  <c r="AG30" i="16" s="1"/>
  <c r="Y31" i="16"/>
  <c r="T32" i="16"/>
  <c r="X25" i="16"/>
  <c r="O26" i="16"/>
  <c r="AE26" i="16"/>
  <c r="V27" i="16"/>
  <c r="Q28" i="16"/>
  <c r="G29" i="16"/>
  <c r="AB29" i="16"/>
  <c r="D29" i="16" s="1"/>
  <c r="S30" i="16"/>
  <c r="E31" i="16"/>
  <c r="Z31" i="16"/>
  <c r="U32" i="16"/>
  <c r="Y25" i="16"/>
  <c r="T26" i="16"/>
  <c r="F27" i="16"/>
  <c r="AA27" i="16"/>
  <c r="R28" i="16"/>
  <c r="M29" i="16"/>
  <c r="AC29" i="16"/>
  <c r="X30" i="16"/>
  <c r="O31" i="16"/>
  <c r="AE31" i="16"/>
  <c r="V32" i="16"/>
  <c r="V25" i="16"/>
  <c r="Q26" i="16"/>
  <c r="G27" i="16"/>
  <c r="AB27" i="16"/>
  <c r="D27" i="16" s="1"/>
  <c r="S28" i="16"/>
  <c r="E29" i="16"/>
  <c r="Z29" i="16"/>
  <c r="U30" i="16"/>
  <c r="P31" i="16"/>
  <c r="AF31" i="16"/>
  <c r="W32" i="16"/>
  <c r="W25" i="16"/>
  <c r="N26" i="16"/>
  <c r="AD26" i="16"/>
  <c r="AG26" i="16" s="1"/>
  <c r="Y27" i="16"/>
  <c r="T28" i="16"/>
  <c r="F29" i="16"/>
  <c r="AA29" i="16"/>
  <c r="R30" i="16"/>
  <c r="M31" i="16"/>
  <c r="AC31" i="16"/>
  <c r="X32" i="16"/>
  <c r="G25" i="16"/>
  <c r="AB25" i="16"/>
  <c r="D25" i="16" s="1"/>
  <c r="S26" i="16"/>
  <c r="E27" i="16"/>
  <c r="Z27" i="16"/>
  <c r="U28" i="16"/>
  <c r="P29" i="16"/>
  <c r="AF29" i="16"/>
  <c r="W30" i="16"/>
  <c r="N31" i="16"/>
  <c r="AD31" i="16"/>
  <c r="AG31" i="16" s="1"/>
  <c r="Y32" i="16"/>
  <c r="M25" i="16"/>
  <c r="AC25" i="16"/>
  <c r="X26" i="16"/>
  <c r="O27" i="16"/>
  <c r="AE27" i="16"/>
  <c r="V28" i="16"/>
  <c r="Q29" i="16"/>
  <c r="G30" i="16"/>
  <c r="AB30" i="16"/>
  <c r="D30" i="16" s="1"/>
  <c r="S31" i="16"/>
  <c r="E32" i="16"/>
  <c r="Z32" i="16"/>
  <c r="E25" i="16"/>
  <c r="Z25" i="16"/>
  <c r="U26" i="16"/>
  <c r="P27" i="16"/>
  <c r="AF27" i="16"/>
  <c r="W28" i="16"/>
  <c r="N29" i="16"/>
  <c r="AD29" i="16"/>
  <c r="AG29" i="16" s="1"/>
  <c r="Y30" i="16"/>
  <c r="T31" i="16"/>
  <c r="F32" i="16"/>
  <c r="AA32" i="16"/>
  <c r="F25" i="16"/>
  <c r="AA25" i="16"/>
  <c r="R26" i="16"/>
  <c r="M27" i="16"/>
  <c r="AC27" i="16"/>
  <c r="X28" i="16"/>
  <c r="O29" i="16"/>
  <c r="AE29" i="16"/>
  <c r="V30" i="16"/>
  <c r="Q31" i="16"/>
  <c r="G32" i="16"/>
  <c r="AB32" i="16"/>
  <c r="D32" i="16" s="1"/>
  <c r="P25" i="16"/>
  <c r="AF25" i="16"/>
  <c r="W26" i="16"/>
  <c r="N27" i="16"/>
  <c r="AD27" i="16"/>
  <c r="AG27" i="16" s="1"/>
  <c r="Y28" i="16"/>
  <c r="T29" i="16"/>
  <c r="F30" i="16"/>
  <c r="AA30" i="16"/>
  <c r="R31" i="16"/>
  <c r="M32" i="16"/>
  <c r="DX11" i="2"/>
  <c r="DX14" i="2"/>
  <c r="DX13" i="2"/>
  <c r="DX12" i="2"/>
  <c r="DX10" i="2"/>
  <c r="DX4" i="14"/>
  <c r="DX5" i="14"/>
  <c r="DX7" i="14"/>
  <c r="W19" i="4"/>
  <c r="Y19" i="4"/>
  <c r="F19" i="4"/>
  <c r="AE19" i="4"/>
  <c r="AF19" i="4"/>
  <c r="AC19" i="4"/>
  <c r="V19" i="4"/>
  <c r="AB19" i="4"/>
  <c r="D19" i="4" s="1"/>
  <c r="AA19" i="4"/>
  <c r="M19" i="4"/>
  <c r="AD19" i="4"/>
  <c r="AG19" i="4" s="1"/>
  <c r="E19" i="4"/>
  <c r="Z19" i="4"/>
  <c r="X19" i="4"/>
  <c r="DY6" i="8"/>
  <c r="DX9" i="2"/>
  <c r="DX6" i="2"/>
  <c r="DX8" i="2"/>
  <c r="DX7" i="2"/>
  <c r="DX4" i="2"/>
  <c r="DX5" i="2"/>
  <c r="DV5" i="13"/>
  <c r="DV4" i="13"/>
  <c r="DX4" i="6"/>
  <c r="DX9" i="6"/>
  <c r="DX8" i="6"/>
  <c r="DX6" i="6"/>
  <c r="DX7" i="6"/>
  <c r="DX5" i="6"/>
  <c r="DY5" i="8"/>
  <c r="DY4" i="8"/>
  <c r="M39" i="2" l="1"/>
  <c r="Q39" i="2"/>
  <c r="V39" i="2"/>
  <c r="AF24" i="6"/>
  <c r="Z31" i="14"/>
  <c r="O33" i="14"/>
  <c r="R34" i="14"/>
  <c r="AC34" i="14"/>
  <c r="Z34" i="14"/>
  <c r="Q37" i="14"/>
  <c r="AF32" i="14"/>
  <c r="N36" i="14"/>
  <c r="AA31" i="14"/>
  <c r="Q30" i="14"/>
  <c r="AA29" i="14"/>
  <c r="G33" i="14"/>
  <c r="AD30" i="14"/>
  <c r="AG30" i="14" s="1"/>
  <c r="AD31" i="14"/>
  <c r="AG31" i="14" s="1"/>
  <c r="U30" i="14"/>
  <c r="F30" i="14"/>
  <c r="AE36" i="14"/>
  <c r="AB34" i="14"/>
  <c r="D34" i="14" s="1"/>
  <c r="U31" i="14"/>
  <c r="Y33" i="14"/>
  <c r="AC37" i="14"/>
  <c r="P30" i="14"/>
  <c r="E31" i="14"/>
  <c r="F29" i="14"/>
  <c r="Q32" i="14"/>
  <c r="N30" i="14"/>
  <c r="W30" i="14"/>
  <c r="Z29" i="14"/>
  <c r="T36" i="14"/>
  <c r="X35" i="14"/>
  <c r="N32" i="14"/>
  <c r="E30" i="14"/>
  <c r="T30" i="14"/>
  <c r="E37" i="14"/>
  <c r="S29" i="14"/>
  <c r="S30" i="14"/>
  <c r="R37" i="14"/>
  <c r="V31" i="14"/>
  <c r="W29" i="14"/>
  <c r="P29" i="14"/>
  <c r="E29" i="14"/>
  <c r="W33" i="14"/>
  <c r="M34" i="14"/>
  <c r="Y29" i="14"/>
  <c r="Z37" i="14"/>
  <c r="Z36" i="14"/>
  <c r="S32" i="14"/>
  <c r="AE31" i="14"/>
  <c r="Q34" i="14"/>
  <c r="R30" i="14"/>
  <c r="Y31" i="14"/>
  <c r="P31" i="14"/>
  <c r="O29" i="14"/>
  <c r="O35" i="14"/>
  <c r="S36" i="14"/>
  <c r="G34" i="14"/>
  <c r="U37" i="14"/>
  <c r="G30" i="14"/>
  <c r="F36" i="14"/>
  <c r="O30" i="14"/>
  <c r="N37" i="14"/>
  <c r="U35" i="14"/>
  <c r="V32" i="14"/>
  <c r="R35" i="14"/>
  <c r="O32" i="14"/>
  <c r="E32" i="14"/>
  <c r="G35" i="14"/>
  <c r="W31" i="14"/>
  <c r="S35" i="14"/>
  <c r="E33" i="14"/>
  <c r="S37" i="14"/>
  <c r="T35" i="14"/>
  <c r="X29" i="14"/>
  <c r="W36" i="14"/>
  <c r="E34" i="14"/>
  <c r="Q29" i="14"/>
  <c r="F34" i="14"/>
  <c r="X31" i="14"/>
  <c r="U29" i="14"/>
  <c r="V33" i="14"/>
  <c r="M37" i="14"/>
  <c r="Z32" i="14"/>
  <c r="Z30" i="14"/>
  <c r="AB36" i="14"/>
  <c r="D36" i="14" s="1"/>
  <c r="Y34" i="14"/>
  <c r="AE37" i="14"/>
  <c r="AF35" i="14"/>
  <c r="AB32" i="14"/>
  <c r="D32" i="14" s="1"/>
  <c r="W35" i="14"/>
  <c r="Y32" i="14"/>
  <c r="AC30" i="14"/>
  <c r="AC36" i="14"/>
  <c r="AA32" i="14"/>
  <c r="X34" i="14"/>
  <c r="P32" i="14"/>
  <c r="S34" i="14"/>
  <c r="F31" i="14"/>
  <c r="T34" i="14"/>
  <c r="AB29" i="14"/>
  <c r="D29" i="14" s="1"/>
  <c r="U36" i="14"/>
  <c r="G37" i="14"/>
  <c r="AF30" i="14"/>
  <c r="M30" i="14"/>
  <c r="AE34" i="14"/>
  <c r="F32" i="14"/>
  <c r="S31" i="14"/>
  <c r="AB35" i="14"/>
  <c r="D35" i="14" s="1"/>
  <c r="Q35" i="14"/>
  <c r="N33" i="14"/>
  <c r="X36" i="14"/>
  <c r="U34" i="14"/>
  <c r="AE29" i="14"/>
  <c r="AC29" i="14"/>
  <c r="AF29" i="14"/>
  <c r="R29" i="14"/>
  <c r="X33" i="14"/>
  <c r="T31" i="14"/>
  <c r="V35" i="14"/>
  <c r="AB31" i="14"/>
  <c r="D31" i="14" s="1"/>
  <c r="Y36" i="14"/>
  <c r="V34" i="14"/>
  <c r="AF37" i="14"/>
  <c r="AC35" i="14"/>
  <c r="Z33" i="14"/>
  <c r="V37" i="14"/>
  <c r="E36" i="14"/>
  <c r="W37" i="14"/>
  <c r="R36" i="14"/>
  <c r="M32" i="14"/>
  <c r="Y30" i="14"/>
  <c r="AC32" i="14"/>
  <c r="Y37" i="14"/>
  <c r="AD35" i="14"/>
  <c r="AG35" i="14" s="1"/>
  <c r="AE33" i="14"/>
  <c r="P37" i="14"/>
  <c r="M35" i="14"/>
  <c r="AB37" i="14"/>
  <c r="D37" i="14" s="1"/>
  <c r="O36" i="14"/>
  <c r="U33" i="14"/>
  <c r="P36" i="14"/>
  <c r="AC33" i="14"/>
  <c r="AA30" i="14"/>
  <c r="AD29" i="14"/>
  <c r="AG29" i="14" s="1"/>
  <c r="R31" i="14"/>
  <c r="AF34" i="14"/>
  <c r="M31" i="14"/>
  <c r="V30" i="14"/>
  <c r="X30" i="14"/>
  <c r="W34" i="14"/>
  <c r="AB33" i="14"/>
  <c r="D33" i="14" s="1"/>
  <c r="T33" i="14"/>
  <c r="O34" i="14"/>
  <c r="O31" i="14"/>
  <c r="T29" i="14"/>
  <c r="N29" i="14"/>
  <c r="AA37" i="14"/>
  <c r="AD32" i="14"/>
  <c r="AG32" i="14" s="1"/>
  <c r="X32" i="14"/>
  <c r="Z35" i="14"/>
  <c r="AA33" i="14"/>
  <c r="Q36" i="14"/>
  <c r="R33" i="14"/>
  <c r="V36" i="14"/>
  <c r="S33" i="14"/>
  <c r="AD36" i="14"/>
  <c r="AG36" i="14" s="1"/>
  <c r="F37" i="14"/>
  <c r="AA35" i="14"/>
  <c r="AD34" i="14"/>
  <c r="AG34" i="14" s="1"/>
  <c r="V29" i="14"/>
  <c r="AF33" i="14"/>
  <c r="AC31" i="14"/>
  <c r="E35" i="14"/>
  <c r="F33" i="14"/>
  <c r="M36" i="14"/>
  <c r="W32" i="14"/>
  <c r="Q33" i="14"/>
  <c r="G32" i="14"/>
  <c r="P34" i="14"/>
  <c r="Y35" i="14"/>
  <c r="M33" i="14"/>
  <c r="G31" i="14"/>
  <c r="AE35" i="14"/>
  <c r="P33" i="14"/>
  <c r="T32" i="14"/>
  <c r="AA34" i="14"/>
  <c r="AF31" i="14"/>
  <c r="AB30" i="14"/>
  <c r="D30" i="14" s="1"/>
  <c r="N34" i="14"/>
  <c r="M29" i="14"/>
  <c r="N31" i="14"/>
  <c r="O37" i="14"/>
  <c r="T37" i="14"/>
  <c r="AF36" i="14"/>
  <c r="G29" i="14"/>
  <c r="R32" i="14"/>
  <c r="AD33" i="14"/>
  <c r="AG33" i="14" s="1"/>
  <c r="AE32" i="14"/>
  <c r="AD37" i="14"/>
  <c r="AG37" i="14" s="1"/>
  <c r="Q31" i="14"/>
  <c r="G36" i="14"/>
  <c r="X37" i="14"/>
  <c r="AE30" i="14"/>
  <c r="P35" i="14"/>
  <c r="N35" i="14"/>
  <c r="F35" i="14"/>
  <c r="AA36" i="14"/>
  <c r="U32" i="14"/>
  <c r="O24" i="13"/>
  <c r="Q24" i="6"/>
  <c r="P25" i="6"/>
  <c r="P29" i="6"/>
  <c r="P26" i="6"/>
  <c r="P27" i="6"/>
  <c r="P28" i="6"/>
  <c r="AD31" i="2"/>
  <c r="AG31" i="2" s="1"/>
  <c r="AB31" i="2"/>
  <c r="D31" i="2" s="1"/>
  <c r="AE31" i="2"/>
  <c r="R42" i="2"/>
  <c r="R40" i="2"/>
  <c r="G32" i="2"/>
  <c r="Y35" i="2"/>
  <c r="V40" i="2"/>
  <c r="Y44" i="2"/>
  <c r="R44" i="2"/>
  <c r="E34" i="2"/>
  <c r="R33" i="2"/>
  <c r="P35" i="2"/>
  <c r="N44" i="2"/>
  <c r="G44" i="2"/>
  <c r="S43" i="2"/>
  <c r="Y43" i="2"/>
  <c r="AF39" i="2"/>
  <c r="X44" i="2"/>
  <c r="M30" i="2"/>
  <c r="V43" i="2"/>
  <c r="AD39" i="2"/>
  <c r="AG39" i="2" s="1"/>
  <c r="AD35" i="2"/>
  <c r="AG35" i="2" s="1"/>
  <c r="AA36" i="2"/>
  <c r="AA42" i="2"/>
  <c r="AF35" i="2"/>
  <c r="AC41" i="2"/>
  <c r="T34" i="2"/>
  <c r="S35" i="2"/>
  <c r="U35" i="2"/>
  <c r="U36" i="2"/>
  <c r="Q40" i="2"/>
  <c r="AD34" i="2"/>
  <c r="AG34" i="2" s="1"/>
  <c r="V32" i="2"/>
  <c r="Q37" i="2"/>
  <c r="F41" i="2"/>
  <c r="V33" i="2"/>
  <c r="Q44" i="2"/>
  <c r="O40" i="2"/>
  <c r="Y40" i="2"/>
  <c r="E42" i="2"/>
  <c r="U42" i="2"/>
  <c r="N37" i="2"/>
  <c r="AA29" i="2"/>
  <c r="M42" i="2"/>
  <c r="R38" i="2"/>
  <c r="AC38" i="2"/>
  <c r="O29" i="2"/>
  <c r="Z33" i="2"/>
  <c r="P33" i="2"/>
  <c r="M40" i="2"/>
  <c r="AB39" i="2"/>
  <c r="D39" i="2" s="1"/>
  <c r="Q35" i="2"/>
  <c r="G42" i="2"/>
  <c r="Z44" i="2"/>
  <c r="AC39" i="2"/>
  <c r="Z34" i="2"/>
  <c r="V42" i="2"/>
  <c r="Y38" i="2"/>
  <c r="W36" i="2"/>
  <c r="W29" i="2"/>
  <c r="AE30" i="2"/>
  <c r="E38" i="2"/>
  <c r="W38" i="2"/>
  <c r="N39" i="2"/>
  <c r="AC35" i="2"/>
  <c r="N41" i="2"/>
  <c r="X36" i="2"/>
  <c r="Y32" i="2"/>
  <c r="G33" i="2"/>
  <c r="AB29" i="2"/>
  <c r="D29" i="2" s="1"/>
  <c r="O41" i="2"/>
  <c r="AA43" i="2"/>
  <c r="AD44" i="2"/>
  <c r="AG44" i="2" s="1"/>
  <c r="T32" i="2"/>
  <c r="G37" i="2"/>
  <c r="AB34" i="2"/>
  <c r="D34" i="2" s="1"/>
  <c r="AB37" i="2"/>
  <c r="D37" i="2" s="1"/>
  <c r="S42" i="2"/>
  <c r="AB43" i="2"/>
  <c r="D43" i="2" s="1"/>
  <c r="R32" i="2"/>
  <c r="G38" i="2"/>
  <c r="AE39" i="2"/>
  <c r="G35" i="2"/>
  <c r="N32" i="2"/>
  <c r="P37" i="2"/>
  <c r="Q41" i="2"/>
  <c r="R29" i="2"/>
  <c r="Z29" i="2"/>
  <c r="Y39" i="2"/>
  <c r="F36" i="2"/>
  <c r="O38" i="2"/>
  <c r="W43" i="2"/>
  <c r="AF36" i="2"/>
  <c r="AE41" i="2"/>
  <c r="P41" i="2"/>
  <c r="T42" i="2"/>
  <c r="F37" i="2"/>
  <c r="W44" i="2"/>
  <c r="V29" i="2"/>
  <c r="X32" i="2"/>
  <c r="V37" i="2"/>
  <c r="P34" i="2"/>
  <c r="U44" i="2"/>
  <c r="S36" i="2"/>
  <c r="AE35" i="2"/>
  <c r="AC40" i="2"/>
  <c r="AF31" i="2"/>
  <c r="O44" i="2"/>
  <c r="E36" i="2"/>
  <c r="AA35" i="2"/>
  <c r="E43" i="2"/>
  <c r="P43" i="2"/>
  <c r="Y29" i="2"/>
  <c r="N42" i="2"/>
  <c r="R30" i="2"/>
  <c r="V38" i="2"/>
  <c r="E39" i="2"/>
  <c r="X38" i="2"/>
  <c r="E37" i="2"/>
  <c r="AD38" i="2"/>
  <c r="AG38" i="2" s="1"/>
  <c r="S44" i="2"/>
  <c r="O31" i="2"/>
  <c r="E35" i="2"/>
  <c r="U33" i="2"/>
  <c r="AC32" i="2"/>
  <c r="AE36" i="2"/>
  <c r="S34" i="2"/>
  <c r="X34" i="2"/>
  <c r="P42" i="2"/>
  <c r="T43" i="2"/>
  <c r="F31" i="2"/>
  <c r="W31" i="2"/>
  <c r="W42" i="2"/>
  <c r="P36" i="2"/>
  <c r="V41" i="2"/>
  <c r="AA40" i="2"/>
  <c r="P40" i="2"/>
  <c r="F39" i="2"/>
  <c r="X37" i="2"/>
  <c r="W34" i="2"/>
  <c r="Q31" i="2"/>
  <c r="AF43" i="2"/>
  <c r="AC31" i="2"/>
  <c r="AF34" i="2"/>
  <c r="Y31" i="2"/>
  <c r="S39" i="2"/>
  <c r="AF38" i="2"/>
  <c r="O36" i="2"/>
  <c r="U38" i="2"/>
  <c r="AE32" i="2"/>
  <c r="AD33" i="2"/>
  <c r="AG33" i="2" s="1"/>
  <c r="Z40" i="2"/>
  <c r="P44" i="2"/>
  <c r="AC37" i="2"/>
  <c r="S38" i="2"/>
  <c r="AB32" i="2"/>
  <c r="D32" i="2" s="1"/>
  <c r="G43" i="2"/>
  <c r="N40" i="2"/>
  <c r="R41" i="2"/>
  <c r="AB36" i="2"/>
  <c r="D36" i="2" s="1"/>
  <c r="S41" i="2"/>
  <c r="F35" i="2"/>
  <c r="AC43" i="2"/>
  <c r="Z38" i="2"/>
  <c r="Z36" i="2"/>
  <c r="R43" i="2"/>
  <c r="AA39" i="2"/>
  <c r="O30" i="2"/>
  <c r="E40" i="2"/>
  <c r="AF41" i="2"/>
  <c r="E31" i="2"/>
  <c r="N29" i="2"/>
  <c r="AF40" i="2"/>
  <c r="AD40" i="2"/>
  <c r="AG40" i="2" s="1"/>
  <c r="AE43" i="2"/>
  <c r="X29" i="2"/>
  <c r="O37" i="2"/>
  <c r="M37" i="2"/>
  <c r="M41" i="2"/>
  <c r="AA34" i="2"/>
  <c r="T41" i="2"/>
  <c r="AD43" i="2"/>
  <c r="AG43" i="2" s="1"/>
  <c r="X43" i="2"/>
  <c r="O35" i="2"/>
  <c r="M35" i="2"/>
  <c r="P39" i="2"/>
  <c r="AC44" i="2"/>
  <c r="T39" i="2"/>
  <c r="G39" i="2"/>
  <c r="T38" i="2"/>
  <c r="AC30" i="2"/>
  <c r="AB40" i="2"/>
  <c r="D40" i="2" s="1"/>
  <c r="W33" i="2"/>
  <c r="Z43" i="2"/>
  <c r="AD32" i="2"/>
  <c r="AG32" i="2" s="1"/>
  <c r="E44" i="2"/>
  <c r="Q34" i="2"/>
  <c r="X33" i="2"/>
  <c r="AD36" i="2"/>
  <c r="AG36" i="2" s="1"/>
  <c r="V44" i="2"/>
  <c r="O32" i="2"/>
  <c r="S37" i="2"/>
  <c r="T31" i="2"/>
  <c r="AA32" i="2"/>
  <c r="M36" i="2"/>
  <c r="M44" i="2"/>
  <c r="V34" i="2"/>
  <c r="U40" i="2"/>
  <c r="AC42" i="2"/>
  <c r="X40" i="2"/>
  <c r="U34" i="2"/>
  <c r="N35" i="2"/>
  <c r="AE44" i="2"/>
  <c r="R39" i="2"/>
  <c r="U29" i="2"/>
  <c r="R34" i="2"/>
  <c r="Z37" i="2"/>
  <c r="M43" i="2"/>
  <c r="AB41" i="2"/>
  <c r="D41" i="2" s="1"/>
  <c r="M33" i="2"/>
  <c r="W30" i="2"/>
  <c r="M29" i="2"/>
  <c r="G40" i="2"/>
  <c r="AD42" i="2"/>
  <c r="AG42" i="2" s="1"/>
  <c r="U37" i="2"/>
  <c r="O34" i="2"/>
  <c r="P31" i="2"/>
  <c r="Z42" i="2"/>
  <c r="Y37" i="2"/>
  <c r="G41" i="2"/>
  <c r="AA33" i="2"/>
  <c r="Q38" i="2"/>
  <c r="Z41" i="2"/>
  <c r="AA44" i="2"/>
  <c r="AE34" i="2"/>
  <c r="AF32" i="2"/>
  <c r="AF33" i="2"/>
  <c r="M38" i="2"/>
  <c r="O43" i="2"/>
  <c r="AB42" i="2"/>
  <c r="D42" i="2" s="1"/>
  <c r="Y34" i="2"/>
  <c r="AE42" i="2"/>
  <c r="Q42" i="2"/>
  <c r="AF29" i="2"/>
  <c r="F33" i="2"/>
  <c r="T35" i="2"/>
  <c r="G34" i="2"/>
  <c r="E33" i="2"/>
  <c r="AA38" i="2"/>
  <c r="AA41" i="2"/>
  <c r="G29" i="2"/>
  <c r="F43" i="2"/>
  <c r="N43" i="2"/>
  <c r="N31" i="2"/>
  <c r="W41" i="2"/>
  <c r="S29" i="2"/>
  <c r="X35" i="2"/>
  <c r="W40" i="2"/>
  <c r="T44" i="2"/>
  <c r="V31" i="2"/>
  <c r="U43" i="2"/>
  <c r="AB33" i="2"/>
  <c r="D33" i="2" s="1"/>
  <c r="AD41" i="2"/>
  <c r="AG41" i="2" s="1"/>
  <c r="U41" i="2"/>
  <c r="U31" i="2"/>
  <c r="AF42" i="2"/>
  <c r="Q30" i="2"/>
  <c r="P30" i="2"/>
  <c r="G31" i="2"/>
  <c r="E30" i="2"/>
  <c r="AC29" i="2"/>
  <c r="V30" i="2"/>
  <c r="Q43" i="2"/>
  <c r="Y36" i="2"/>
  <c r="S40" i="2"/>
  <c r="O42" i="2"/>
  <c r="P38" i="2"/>
  <c r="AE40" i="2"/>
  <c r="O33" i="2"/>
  <c r="AD37" i="2"/>
  <c r="AG37" i="2" s="1"/>
  <c r="W39" i="2"/>
  <c r="AA31" i="2"/>
  <c r="Y42" i="2"/>
  <c r="G36" i="2"/>
  <c r="E41" i="2"/>
  <c r="T40" i="2"/>
  <c r="Z39" i="2"/>
  <c r="S31" i="2"/>
  <c r="AE37" i="2"/>
  <c r="AF37" i="2"/>
  <c r="AF44" i="2"/>
  <c r="U32" i="2"/>
  <c r="U30" i="2"/>
  <c r="V36" i="2"/>
  <c r="Q32" i="2"/>
  <c r="Y33" i="2"/>
  <c r="F30" i="2"/>
  <c r="AE29" i="2"/>
  <c r="V35" i="2"/>
  <c r="AA37" i="2"/>
  <c r="F34" i="2"/>
  <c r="R31" i="2"/>
  <c r="AB35" i="2"/>
  <c r="D35" i="2" s="1"/>
  <c r="N36" i="2"/>
  <c r="U39" i="2"/>
  <c r="R36" i="2"/>
  <c r="M34" i="2"/>
  <c r="AE38" i="2"/>
  <c r="X42" i="2"/>
  <c r="Q33" i="2"/>
  <c r="AD30" i="2"/>
  <c r="AG30" i="2" s="1"/>
  <c r="X31" i="2"/>
  <c r="T29" i="2"/>
  <c r="S30" i="2"/>
  <c r="Z32" i="2"/>
  <c r="N38" i="2"/>
  <c r="O39" i="2"/>
  <c r="AA30" i="2"/>
  <c r="AB44" i="2"/>
  <c r="D44" i="2" s="1"/>
  <c r="W35" i="2"/>
  <c r="AD29" i="2"/>
  <c r="AG29" i="2" s="1"/>
  <c r="S32" i="2"/>
  <c r="T37" i="2"/>
  <c r="M31" i="2"/>
  <c r="S33" i="2"/>
  <c r="AC36" i="2"/>
  <c r="T33" i="2"/>
  <c r="X39" i="2"/>
  <c r="Y41" i="2"/>
  <c r="Z35" i="2"/>
  <c r="P29" i="2"/>
  <c r="R35" i="2"/>
  <c r="N30" i="2"/>
  <c r="N33" i="2"/>
  <c r="AF30" i="2"/>
  <c r="Q29" i="2"/>
  <c r="W37" i="2"/>
  <c r="AC34" i="2"/>
  <c r="P32" i="2"/>
  <c r="R37" i="2"/>
  <c r="F42" i="2"/>
  <c r="AC33" i="2"/>
  <c r="Y30" i="2"/>
  <c r="F29" i="2"/>
  <c r="F44" i="2"/>
  <c r="Q36" i="2"/>
  <c r="N34" i="2"/>
  <c r="E29" i="2"/>
  <c r="M32" i="2"/>
  <c r="X41" i="2"/>
  <c r="F38" i="2"/>
  <c r="G30" i="2"/>
  <c r="AB30" i="2"/>
  <c r="D30" i="2" s="1"/>
  <c r="Z30" i="2"/>
  <c r="AE33" i="2"/>
  <c r="F40" i="2"/>
  <c r="T36" i="2"/>
  <c r="W32" i="2"/>
  <c r="AB38" i="2"/>
  <c r="D38" i="2" s="1"/>
  <c r="T30" i="2"/>
  <c r="Z31" i="2"/>
  <c r="F32" i="2"/>
  <c r="E32" i="2"/>
  <c r="X30" i="2"/>
  <c r="AC27" i="13"/>
  <c r="N32" i="13"/>
  <c r="AB29" i="13"/>
  <c r="AE29" i="13" s="1"/>
  <c r="U26" i="13"/>
  <c r="Q28" i="13"/>
  <c r="S32" i="13"/>
  <c r="AD26" i="13"/>
  <c r="E30" i="13"/>
  <c r="AA25" i="13"/>
  <c r="AA29" i="13"/>
  <c r="AA28" i="13"/>
  <c r="T26" i="13"/>
  <c r="Q24" i="13"/>
  <c r="K32" i="13"/>
  <c r="AC29" i="13"/>
  <c r="R26" i="13"/>
  <c r="AD27" i="13"/>
  <c r="S24" i="13"/>
  <c r="Y26" i="13"/>
  <c r="R24" i="13"/>
  <c r="Q31" i="13"/>
  <c r="F30" i="13"/>
  <c r="AA27" i="13"/>
  <c r="AD31" i="13"/>
  <c r="F28" i="13"/>
  <c r="K31" i="13"/>
  <c r="N28" i="13"/>
  <c r="W31" i="13"/>
  <c r="O30" i="13"/>
  <c r="T31" i="13"/>
  <c r="F26" i="13"/>
  <c r="Q29" i="13"/>
  <c r="Y32" i="13"/>
  <c r="N27" i="13"/>
  <c r="Z30" i="13"/>
  <c r="D30" i="13" s="1"/>
  <c r="K25" i="13"/>
  <c r="R29" i="13"/>
  <c r="Z32" i="13"/>
  <c r="D32" i="13" s="1"/>
  <c r="K27" i="13"/>
  <c r="O26" i="13"/>
  <c r="L24" i="13"/>
  <c r="L30" i="13"/>
  <c r="G26" i="13"/>
  <c r="AC28" i="13"/>
  <c r="Q25" i="13"/>
  <c r="M28" i="13"/>
  <c r="Z25" i="13"/>
  <c r="D25" i="13" s="1"/>
  <c r="U30" i="13"/>
  <c r="Q27" i="13"/>
  <c r="V29" i="13"/>
  <c r="AD32" i="13"/>
  <c r="O27" i="13"/>
  <c r="W30" i="13"/>
  <c r="E25" i="13"/>
  <c r="T28" i="13"/>
  <c r="AA32" i="13"/>
  <c r="L27" i="13"/>
  <c r="T30" i="13"/>
  <c r="F25" i="13"/>
  <c r="AC31" i="13"/>
  <c r="P29" i="13"/>
  <c r="V32" i="13"/>
  <c r="L28" i="13"/>
  <c r="AC32" i="13"/>
  <c r="Q32" i="13"/>
  <c r="P30" i="13"/>
  <c r="M26" i="13"/>
  <c r="F24" i="13"/>
  <c r="AC30" i="13"/>
  <c r="K28" i="13"/>
  <c r="R25" i="13"/>
  <c r="S31" i="13"/>
  <c r="Z28" i="13"/>
  <c r="D28" i="13" s="1"/>
  <c r="AC25" i="13"/>
  <c r="F32" i="13"/>
  <c r="L29" i="13"/>
  <c r="S26" i="13"/>
  <c r="X32" i="13"/>
  <c r="G30" i="13"/>
  <c r="M27" i="13"/>
  <c r="P24" i="13"/>
  <c r="P31" i="13"/>
  <c r="W28" i="13"/>
  <c r="AD25" i="13"/>
  <c r="G32" i="13"/>
  <c r="M29" i="13"/>
  <c r="P26" i="13"/>
  <c r="N31" i="13"/>
  <c r="T25" i="13"/>
  <c r="K29" i="13"/>
  <c r="W32" i="13"/>
  <c r="O28" i="13"/>
  <c r="E26" i="13"/>
  <c r="AB32" i="13"/>
  <c r="AE32" i="13" s="1"/>
  <c r="N29" i="13"/>
  <c r="AB26" i="13"/>
  <c r="AE26" i="13" s="1"/>
  <c r="Y24" i="13"/>
  <c r="E31" i="13"/>
  <c r="AB25" i="13"/>
  <c r="AE25" i="13" s="1"/>
  <c r="P25" i="13"/>
  <c r="R27" i="13"/>
  <c r="M30" i="13"/>
  <c r="P27" i="13"/>
  <c r="W24" i="13"/>
  <c r="X30" i="13"/>
  <c r="G28" i="13"/>
  <c r="M25" i="13"/>
  <c r="R31" i="13"/>
  <c r="U28" i="13"/>
  <c r="X25" i="13"/>
  <c r="E32" i="13"/>
  <c r="O29" i="13"/>
  <c r="V26" i="13"/>
  <c r="AD24" i="13"/>
  <c r="Y30" i="13"/>
  <c r="AB27" i="13"/>
  <c r="AE27" i="13" s="1"/>
  <c r="N25" i="13"/>
  <c r="O31" i="13"/>
  <c r="V28" i="13"/>
  <c r="Y25" i="13"/>
  <c r="E29" i="13"/>
  <c r="T32" i="13"/>
  <c r="F27" i="13"/>
  <c r="Q30" i="13"/>
  <c r="AC26" i="13"/>
  <c r="V24" i="13"/>
  <c r="U31" i="13"/>
  <c r="X27" i="13"/>
  <c r="U25" i="13"/>
  <c r="P32" i="13"/>
  <c r="G29" i="13"/>
  <c r="L32" i="13"/>
  <c r="E27" i="13"/>
  <c r="N26" i="13"/>
  <c r="AD29" i="13"/>
  <c r="X26" i="13"/>
  <c r="U29" i="13"/>
  <c r="S28" i="13"/>
  <c r="N24" i="13"/>
  <c r="S30" i="13"/>
  <c r="Z27" i="13"/>
  <c r="D27" i="13" s="1"/>
  <c r="AC24" i="13"/>
  <c r="M31" i="13"/>
  <c r="P28" i="13"/>
  <c r="W25" i="13"/>
  <c r="AB31" i="13"/>
  <c r="AE31" i="13" s="1"/>
  <c r="V25" i="13"/>
  <c r="AD28" i="13"/>
  <c r="M32" i="13"/>
  <c r="W26" i="13"/>
  <c r="N30" i="13"/>
  <c r="T24" i="13"/>
  <c r="Q26" i="13"/>
  <c r="Y29" i="13"/>
  <c r="G24" i="13"/>
  <c r="V27" i="13"/>
  <c r="F31" i="13"/>
  <c r="S25" i="13"/>
  <c r="T27" i="13"/>
  <c r="V31" i="13"/>
  <c r="S29" i="13"/>
  <c r="W27" i="13"/>
  <c r="Y31" i="13"/>
  <c r="AA31" i="13"/>
  <c r="AD30" i="13"/>
  <c r="AA26" i="13"/>
  <c r="K30" i="13"/>
  <c r="U32" i="13"/>
  <c r="X29" i="13"/>
  <c r="G27" i="13"/>
  <c r="M24" i="13"/>
  <c r="V30" i="13"/>
  <c r="Y27" i="13"/>
  <c r="AB24" i="13"/>
  <c r="AE24" i="13" s="1"/>
  <c r="X31" i="13"/>
  <c r="Z29" i="13"/>
  <c r="D29" i="13" s="1"/>
  <c r="K24" i="13"/>
  <c r="S27" i="13"/>
  <c r="AA30" i="13"/>
  <c r="L25" i="13"/>
  <c r="X28" i="13"/>
  <c r="L31" i="13"/>
  <c r="G25" i="13"/>
  <c r="R28" i="13"/>
  <c r="Z31" i="13"/>
  <c r="D31" i="13" s="1"/>
  <c r="K26" i="13"/>
  <c r="W29" i="13"/>
  <c r="E24" i="13"/>
  <c r="AB30" i="13"/>
  <c r="AE30" i="13" s="1"/>
  <c r="Y28" i="13"/>
  <c r="Z26" i="13"/>
  <c r="D26" i="13" s="1"/>
  <c r="O32" i="13"/>
  <c r="G31" i="13"/>
  <c r="AB28" i="13"/>
  <c r="AE28" i="13" s="1"/>
  <c r="F29" i="13"/>
  <c r="O25" i="13"/>
  <c r="R30" i="13"/>
  <c r="E28" i="13"/>
  <c r="R32" i="13"/>
  <c r="X24" i="13"/>
  <c r="L26" i="13"/>
  <c r="T29" i="13"/>
  <c r="Z24" i="13"/>
  <c r="D24" i="13" s="1"/>
  <c r="U27" i="13"/>
  <c r="AA24" i="13"/>
  <c r="U24" i="13"/>
  <c r="AD24" i="6"/>
  <c r="AG24" i="6" s="1"/>
  <c r="X24" i="6"/>
  <c r="AB24" i="6"/>
  <c r="D24" i="6" s="1"/>
  <c r="M24" i="6"/>
  <c r="V24" i="6"/>
  <c r="AC24" i="6"/>
  <c r="W26" i="6"/>
  <c r="Z24" i="6"/>
  <c r="E24" i="6"/>
  <c r="S25" i="6"/>
  <c r="N24" i="6"/>
  <c r="G24" i="6"/>
  <c r="AE24" i="6"/>
  <c r="R24" i="6"/>
  <c r="S24" i="6"/>
  <c r="AA24" i="6"/>
  <c r="W24" i="6"/>
  <c r="P24" i="6"/>
  <c r="O24" i="6"/>
  <c r="F24" i="6"/>
  <c r="N25" i="6"/>
  <c r="AE28" i="6"/>
  <c r="N27" i="6"/>
  <c r="R26" i="6"/>
  <c r="F26" i="6"/>
  <c r="AF28" i="6"/>
  <c r="E28" i="6"/>
  <c r="O28" i="6"/>
  <c r="G27" i="6"/>
  <c r="Z25" i="6"/>
  <c r="Q27" i="6"/>
  <c r="Z28" i="6"/>
  <c r="M28" i="6"/>
  <c r="U24" i="6"/>
  <c r="T24" i="6"/>
  <c r="Y24" i="6"/>
  <c r="R28" i="6"/>
  <c r="AD25" i="6"/>
  <c r="AG25" i="6" s="1"/>
  <c r="M25" i="6"/>
  <c r="R29" i="6"/>
  <c r="F30" i="6"/>
  <c r="Q32" i="6"/>
  <c r="V30" i="6"/>
  <c r="P31" i="6"/>
  <c r="Y32" i="6"/>
  <c r="N32" i="6"/>
  <c r="AC30" i="6"/>
  <c r="AF27" i="6"/>
  <c r="E32" i="6"/>
  <c r="M26" i="6"/>
  <c r="N26" i="6"/>
  <c r="S30" i="6"/>
  <c r="AD30" i="6"/>
  <c r="AG30" i="6" s="1"/>
  <c r="P32" i="6"/>
  <c r="E26" i="6"/>
  <c r="U27" i="6"/>
  <c r="W31" i="6"/>
  <c r="E29" i="6"/>
  <c r="Z30" i="6"/>
  <c r="AB31" i="6"/>
  <c r="D31" i="6" s="1"/>
  <c r="V27" i="6"/>
  <c r="U26" i="6"/>
  <c r="F27" i="6"/>
  <c r="O30" i="6"/>
  <c r="W29" i="6"/>
  <c r="AA30" i="6"/>
  <c r="AB27" i="6"/>
  <c r="D27" i="6" s="1"/>
  <c r="AE25" i="6"/>
  <c r="V28" i="6"/>
  <c r="AB28" i="6"/>
  <c r="D28" i="6" s="1"/>
  <c r="P30" i="6"/>
  <c r="G28" i="6"/>
  <c r="AF31" i="6"/>
  <c r="N29" i="6"/>
  <c r="X25" i="6"/>
  <c r="W27" i="6"/>
  <c r="X27" i="6"/>
  <c r="G31" i="6"/>
  <c r="Z31" i="6"/>
  <c r="E30" i="6"/>
  <c r="AD26" i="6"/>
  <c r="AG26" i="6" s="1"/>
  <c r="AB29" i="6"/>
  <c r="D29" i="6" s="1"/>
  <c r="AC29" i="6"/>
  <c r="AC26" i="6"/>
  <c r="AC32" i="6"/>
  <c r="T27" i="6"/>
  <c r="R27" i="6"/>
  <c r="AF25" i="6"/>
  <c r="R25" i="6"/>
  <c r="X30" i="6"/>
  <c r="F25" i="6"/>
  <c r="E27" i="6"/>
  <c r="Y26" i="6"/>
  <c r="AF26" i="6"/>
  <c r="U31" i="6"/>
  <c r="Y31" i="6"/>
  <c r="U32" i="6"/>
  <c r="U29" i="6"/>
  <c r="Z32" i="6"/>
  <c r="U30" i="6"/>
  <c r="M30" i="6"/>
  <c r="AE31" i="6"/>
  <c r="T31" i="6"/>
  <c r="W25" i="6"/>
  <c r="F29" i="6"/>
  <c r="AE30" i="6"/>
  <c r="AD32" i="6"/>
  <c r="AG32" i="6" s="1"/>
  <c r="R31" i="6"/>
  <c r="AF29" i="6"/>
  <c r="AA26" i="6"/>
  <c r="Z27" i="6"/>
  <c r="S32" i="6"/>
  <c r="X31" i="6"/>
  <c r="AD29" i="6"/>
  <c r="AG29" i="6" s="1"/>
  <c r="Y29" i="6"/>
  <c r="AD27" i="6"/>
  <c r="AG27" i="6" s="1"/>
  <c r="X32" i="6"/>
  <c r="T32" i="6"/>
  <c r="Q30" i="6"/>
  <c r="E25" i="6"/>
  <c r="AA28" i="6"/>
  <c r="Y27" i="6"/>
  <c r="AB26" i="6"/>
  <c r="D26" i="6" s="1"/>
  <c r="AA27" i="6"/>
  <c r="U28" i="6"/>
  <c r="M27" i="6"/>
  <c r="AB30" i="6"/>
  <c r="D30" i="6" s="1"/>
  <c r="G30" i="6"/>
  <c r="AB32" i="6"/>
  <c r="D32" i="6" s="1"/>
  <c r="AD28" i="6"/>
  <c r="AG28" i="6" s="1"/>
  <c r="AE26" i="6"/>
  <c r="G26" i="6"/>
  <c r="U25" i="6"/>
  <c r="AE27" i="6"/>
  <c r="AE29" i="6"/>
  <c r="AA25" i="6"/>
  <c r="M31" i="6"/>
  <c r="W32" i="6"/>
  <c r="T25" i="6"/>
  <c r="Y25" i="6"/>
  <c r="S26" i="6"/>
  <c r="Q26" i="6"/>
  <c r="Y28" i="6"/>
  <c r="X29" i="6"/>
  <c r="F31" i="6"/>
  <c r="W30" i="6"/>
  <c r="N30" i="6"/>
  <c r="V26" i="6"/>
  <c r="O27" i="6"/>
  <c r="AA29" i="6"/>
  <c r="G32" i="6"/>
  <c r="Y30" i="6"/>
  <c r="R30" i="6"/>
  <c r="O31" i="6"/>
  <c r="AC31" i="6"/>
  <c r="S27" i="6"/>
  <c r="E31" i="6"/>
  <c r="AF32" i="6"/>
  <c r="S29" i="6"/>
  <c r="W28" i="6"/>
  <c r="M29" i="6"/>
  <c r="AC28" i="6"/>
  <c r="AC27" i="6"/>
  <c r="Q29" i="6"/>
  <c r="O26" i="6"/>
  <c r="Q31" i="6"/>
  <c r="V29" i="6"/>
  <c r="G29" i="6"/>
  <c r="AA31" i="6"/>
  <c r="V32" i="6"/>
  <c r="AC25" i="6"/>
  <c r="F28" i="6"/>
  <c r="G25" i="6"/>
  <c r="X28" i="6"/>
  <c r="S31" i="6"/>
  <c r="Z26" i="6"/>
  <c r="S28" i="6"/>
  <c r="V31" i="6"/>
  <c r="AF30" i="6"/>
  <c r="O25" i="6"/>
  <c r="AA32" i="6"/>
  <c r="Q28" i="6"/>
  <c r="AE32" i="6"/>
  <c r="T26" i="6"/>
  <c r="V25" i="6"/>
  <c r="AD31" i="6"/>
  <c r="AG31" i="6" s="1"/>
  <c r="T30" i="6"/>
  <c r="AB25" i="6"/>
  <c r="D25" i="6" s="1"/>
  <c r="T28" i="6"/>
  <c r="N31" i="6"/>
  <c r="R32" i="6"/>
  <c r="X26" i="6"/>
  <c r="O29" i="6"/>
  <c r="Q25" i="6"/>
  <c r="F32" i="6"/>
  <c r="Z29" i="6"/>
  <c r="M32" i="6"/>
  <c r="O32" i="6"/>
  <c r="N28" i="6"/>
  <c r="T29" i="6"/>
  <c r="U37" i="8"/>
  <c r="F32" i="8"/>
  <c r="P34" i="8"/>
  <c r="F38" i="8"/>
  <c r="H33" i="8"/>
  <c r="AB34" i="8"/>
  <c r="Y36" i="8"/>
  <c r="Y38" i="8"/>
  <c r="AF32" i="8"/>
  <c r="Z33" i="8"/>
  <c r="G37" i="8"/>
  <c r="G32" i="8"/>
  <c r="G31" i="8"/>
  <c r="O35" i="8"/>
  <c r="X33" i="8"/>
  <c r="AB38" i="8"/>
  <c r="AE33" i="8"/>
  <c r="AH33" i="8" s="1"/>
  <c r="AB31" i="8"/>
  <c r="V36" i="8"/>
  <c r="AE30" i="8"/>
  <c r="AH30" i="8" s="1"/>
  <c r="N31" i="8"/>
  <c r="AB30" i="8"/>
  <c r="X37" i="8"/>
  <c r="W29" i="8"/>
  <c r="AC31" i="8"/>
  <c r="D31" i="8" s="1"/>
  <c r="N29" i="8"/>
  <c r="X35" i="8"/>
  <c r="O30" i="8"/>
  <c r="O37" i="8"/>
  <c r="F37" i="8"/>
  <c r="V29" i="8"/>
  <c r="AF36" i="8"/>
  <c r="AC30" i="8"/>
  <c r="D30" i="8" s="1"/>
  <c r="S31" i="8"/>
  <c r="AD38" i="8"/>
  <c r="AA36" i="8"/>
  <c r="Y35" i="8"/>
  <c r="X38" i="8"/>
  <c r="V30" i="8"/>
  <c r="AF29" i="8"/>
  <c r="P38" i="8"/>
  <c r="O34" i="8"/>
  <c r="U38" i="8"/>
  <c r="Y33" i="8"/>
  <c r="AE32" i="8"/>
  <c r="AH32" i="8" s="1"/>
  <c r="AG35" i="8"/>
  <c r="AC36" i="8"/>
  <c r="D36" i="8" s="1"/>
  <c r="S38" i="8"/>
  <c r="Z34" i="8"/>
  <c r="AC38" i="8"/>
  <c r="D38" i="8" s="1"/>
  <c r="AA38" i="8"/>
  <c r="R38" i="8"/>
  <c r="T32" i="8"/>
  <c r="N38" i="8"/>
  <c r="AA30" i="8"/>
  <c r="T33" i="8"/>
  <c r="Y34" i="8"/>
  <c r="Z36" i="8"/>
  <c r="O32" i="8"/>
  <c r="AG32" i="8"/>
  <c r="H29" i="8"/>
  <c r="AA31" i="8"/>
  <c r="O33" i="8"/>
  <c r="AE37" i="8"/>
  <c r="AH37" i="8" s="1"/>
  <c r="U36" i="8"/>
  <c r="N36" i="8"/>
  <c r="Y37" i="8"/>
  <c r="Y29" i="8"/>
  <c r="W32" i="8"/>
  <c r="V34" i="8"/>
  <c r="U35" i="8"/>
  <c r="P37" i="8"/>
  <c r="AF37" i="8"/>
  <c r="AG31" i="8"/>
  <c r="Z35" i="8"/>
  <c r="P36" i="8"/>
  <c r="R30" i="8"/>
  <c r="Q31" i="8"/>
  <c r="W34" i="8"/>
  <c r="AF33" i="8"/>
  <c r="V32" i="8"/>
  <c r="Y31" i="8"/>
  <c r="T38" i="8"/>
  <c r="N35" i="8"/>
  <c r="P30" i="8"/>
  <c r="R32" i="8"/>
  <c r="Q37" i="8"/>
  <c r="Y30" i="8"/>
  <c r="Z38" i="8"/>
  <c r="N30" i="8"/>
  <c r="R36" i="8"/>
  <c r="AD34" i="8"/>
  <c r="R35" i="8"/>
  <c r="X34" i="8"/>
  <c r="R31" i="8"/>
  <c r="G38" i="8"/>
  <c r="O29" i="8"/>
  <c r="H35" i="8"/>
  <c r="AC32" i="8"/>
  <c r="D32" i="8" s="1"/>
  <c r="AB37" i="8"/>
  <c r="H36" i="8"/>
  <c r="W30" i="8"/>
  <c r="R37" i="8"/>
  <c r="Z31" i="8"/>
  <c r="P29" i="8"/>
  <c r="H31" i="8"/>
  <c r="S37" i="8"/>
  <c r="W37" i="8"/>
  <c r="O36" i="8"/>
  <c r="S30" i="8"/>
  <c r="F29" i="8"/>
  <c r="AD30" i="8"/>
  <c r="AE38" i="8"/>
  <c r="AH38" i="8" s="1"/>
  <c r="U34" i="8"/>
  <c r="AD37" i="8"/>
  <c r="AA34" i="8"/>
  <c r="AG33" i="8"/>
  <c r="G36" i="8"/>
  <c r="Q33" i="8"/>
  <c r="V37" i="8"/>
  <c r="S35" i="8"/>
  <c r="X30" i="8"/>
  <c r="AD35" i="8"/>
  <c r="S32" i="8"/>
  <c r="Q29" i="8"/>
  <c r="F35" i="8"/>
  <c r="T35" i="8"/>
  <c r="T29" i="8"/>
  <c r="W35" i="8"/>
  <c r="AA29" i="8"/>
  <c r="Z30" i="8"/>
  <c r="T31" i="8"/>
  <c r="AE36" i="8"/>
  <c r="AH36" i="8" s="1"/>
  <c r="U32" i="8"/>
  <c r="X36" i="8"/>
  <c r="G29" i="8"/>
  <c r="T37" i="8"/>
  <c r="AE35" i="8"/>
  <c r="AH35" i="8" s="1"/>
  <c r="T30" i="8"/>
  <c r="Z29" i="8"/>
  <c r="H38" i="8"/>
  <c r="P31" i="8"/>
  <c r="F36" i="8"/>
  <c r="N34" i="8"/>
  <c r="AF30" i="8"/>
  <c r="AF31" i="8"/>
  <c r="S29" i="8"/>
  <c r="AD29" i="8"/>
  <c r="AE29" i="8"/>
  <c r="AH29" i="8" s="1"/>
  <c r="AA37" i="8"/>
  <c r="Q35" i="8"/>
  <c r="V33" i="8"/>
  <c r="F31" i="8"/>
  <c r="Y32" i="8"/>
  <c r="W31" i="8"/>
  <c r="AB32" i="8"/>
  <c r="V35" i="8"/>
  <c r="N33" i="8"/>
  <c r="X31" i="8"/>
  <c r="Q32" i="8"/>
  <c r="G30" i="8"/>
  <c r="W33" i="8"/>
  <c r="AA35" i="8"/>
  <c r="Q30" i="8"/>
  <c r="AE34" i="8"/>
  <c r="AH34" i="8" s="1"/>
  <c r="U33" i="8"/>
  <c r="F34" i="8"/>
  <c r="AG34" i="8"/>
  <c r="S34" i="8"/>
  <c r="AD31" i="8"/>
  <c r="T36" i="8"/>
  <c r="AC29" i="8"/>
  <c r="D29" i="8" s="1"/>
  <c r="AB36" i="8"/>
  <c r="Z37" i="8"/>
  <c r="Q34" i="8"/>
  <c r="O31" i="8"/>
  <c r="AF34" i="8"/>
  <c r="AA32" i="8"/>
  <c r="R29" i="8"/>
  <c r="Q38" i="8"/>
  <c r="U31" i="8"/>
  <c r="AG37" i="8"/>
  <c r="T34" i="8"/>
  <c r="G33" i="8"/>
  <c r="AC33" i="8"/>
  <c r="D33" i="8" s="1"/>
  <c r="W36" i="8"/>
  <c r="H37" i="8"/>
  <c r="AE31" i="8"/>
  <c r="AH31" i="8" s="1"/>
  <c r="U29" i="8"/>
  <c r="AB35" i="8"/>
  <c r="H30" i="8"/>
  <c r="AC34" i="8"/>
  <c r="D34" i="8" s="1"/>
  <c r="AB29" i="8"/>
  <c r="AD32" i="8"/>
  <c r="S33" i="8"/>
  <c r="AG29" i="8"/>
  <c r="R34" i="8"/>
  <c r="N37" i="8"/>
  <c r="H32" i="8"/>
  <c r="AD36" i="8"/>
  <c r="AD33" i="8"/>
  <c r="F30" i="8"/>
  <c r="AF35" i="8"/>
  <c r="X32" i="8"/>
  <c r="G34" i="8"/>
  <c r="V38" i="8"/>
  <c r="U30" i="8"/>
  <c r="O38" i="8"/>
  <c r="S36" i="8"/>
  <c r="AC37" i="8"/>
  <c r="D37" i="8" s="1"/>
  <c r="W38" i="8"/>
  <c r="F33" i="8"/>
  <c r="G35" i="8"/>
  <c r="AB33" i="8"/>
  <c r="AG36" i="8"/>
  <c r="AC35" i="8"/>
  <c r="D35" i="8" s="1"/>
  <c r="P33" i="8"/>
  <c r="X29" i="8"/>
  <c r="P35" i="8"/>
  <c r="R33" i="8"/>
  <c r="AF38" i="8"/>
  <c r="P32" i="8"/>
  <c r="AG30" i="8"/>
  <c r="N32" i="8"/>
  <c r="Z32" i="8"/>
  <c r="H34" i="8"/>
  <c r="AG38" i="8"/>
  <c r="AA33" i="8"/>
  <c r="Q36" i="8"/>
  <c r="V31" i="8"/>
  <c r="BA4" i="5"/>
  <c r="DJ4" i="5" s="1"/>
  <c r="L4" i="5" s="1"/>
  <c r="DK8" i="5" l="1"/>
  <c r="K8" i="5" s="1"/>
  <c r="DV4" i="5"/>
  <c r="DK6" i="5"/>
  <c r="K6" i="5" s="1"/>
  <c r="DY3" i="5"/>
  <c r="DK9" i="5"/>
  <c r="K9" i="5" s="1"/>
  <c r="DP4" i="5"/>
  <c r="DK13" i="5"/>
  <c r="K13" i="5" s="1"/>
  <c r="DK5" i="5"/>
  <c r="K5" i="5" s="1"/>
  <c r="DK7" i="5"/>
  <c r="K7" i="5" s="1"/>
  <c r="DS4" i="5"/>
  <c r="DM4" i="5"/>
  <c r="DK11" i="5"/>
  <c r="K11" i="5" s="1"/>
  <c r="DK12" i="5"/>
  <c r="K12" i="5" s="1"/>
  <c r="DK4" i="5"/>
  <c r="K4" i="5" s="1"/>
  <c r="DK10" i="5"/>
  <c r="K10" i="5" s="1"/>
  <c r="DQ11" i="5" l="1"/>
  <c r="DW6" i="5"/>
  <c r="DW5" i="5"/>
  <c r="DW4" i="5"/>
  <c r="DY5" i="5"/>
  <c r="DY11" i="5"/>
  <c r="DY8" i="5"/>
  <c r="DY9" i="5"/>
  <c r="DQ13" i="5"/>
  <c r="DQ4" i="5"/>
  <c r="DQ6" i="5"/>
  <c r="DQ9" i="5"/>
  <c r="DQ10" i="5"/>
  <c r="DQ12" i="5"/>
  <c r="DY13" i="5"/>
  <c r="DQ7" i="5"/>
  <c r="DQ5" i="5"/>
  <c r="DY7" i="5"/>
  <c r="DY4" i="5"/>
  <c r="DY12" i="5"/>
  <c r="DQ8" i="5"/>
  <c r="DY10" i="5"/>
  <c r="DY6" i="5"/>
  <c r="DN11" i="5"/>
  <c r="DN7" i="5"/>
  <c r="DN5" i="5"/>
  <c r="DN8" i="5"/>
  <c r="DN9" i="5"/>
  <c r="DN12" i="5"/>
  <c r="DN4" i="5"/>
  <c r="DN10" i="5"/>
  <c r="DN6" i="5"/>
  <c r="DN13" i="5"/>
  <c r="DT9" i="5"/>
  <c r="DT5" i="5"/>
  <c r="DT11" i="5"/>
  <c r="DT7" i="5"/>
  <c r="DT6" i="5"/>
  <c r="DT12" i="5"/>
  <c r="DT4" i="5"/>
  <c r="DT10" i="5"/>
  <c r="DT13" i="5"/>
  <c r="DT8" i="5"/>
  <c r="DX5" i="5" l="1"/>
  <c r="DX4" i="5"/>
  <c r="DX6" i="5"/>
  <c r="AE19" i="5" l="1"/>
  <c r="U22" i="5"/>
  <c r="Z21" i="5"/>
  <c r="AE22" i="5"/>
  <c r="G21" i="5"/>
  <c r="G20" i="5"/>
  <c r="X20" i="5"/>
  <c r="AB21" i="5"/>
  <c r="D21" i="5" s="1"/>
  <c r="T19" i="5"/>
  <c r="P21" i="5"/>
  <c r="X19" i="5"/>
  <c r="N20" i="5"/>
  <c r="AE21" i="5"/>
  <c r="M22" i="5"/>
  <c r="W22" i="5"/>
  <c r="AD22" i="5"/>
  <c r="AG22" i="5" s="1"/>
  <c r="V21" i="5"/>
  <c r="W19" i="5"/>
  <c r="AA20" i="5"/>
  <c r="Y19" i="5"/>
  <c r="AA19" i="5"/>
  <c r="R19" i="5"/>
  <c r="P20" i="5"/>
  <c r="Z20" i="5"/>
  <c r="F21" i="5"/>
  <c r="U19" i="5"/>
  <c r="E20" i="5"/>
  <c r="AE20" i="5"/>
  <c r="F22" i="5"/>
  <c r="E21" i="5"/>
  <c r="AC19" i="5"/>
  <c r="W21" i="5"/>
  <c r="AB22" i="5"/>
  <c r="D22" i="5" s="1"/>
  <c r="N22" i="5"/>
  <c r="AF22" i="5"/>
  <c r="P22" i="5"/>
  <c r="S21" i="5"/>
  <c r="T21" i="5"/>
  <c r="G19" i="5"/>
  <c r="F19" i="5"/>
  <c r="M21" i="5"/>
  <c r="O21" i="5"/>
  <c r="Z19" i="5"/>
  <c r="F20" i="5"/>
  <c r="U20" i="5"/>
  <c r="R20" i="5"/>
  <c r="N21" i="5"/>
  <c r="X22" i="5"/>
  <c r="O22" i="5"/>
  <c r="AA22" i="5"/>
  <c r="Q20" i="5"/>
  <c r="Y20" i="5"/>
  <c r="AA21" i="5"/>
  <c r="Y22" i="5"/>
  <c r="T20" i="5"/>
  <c r="V20" i="5"/>
  <c r="AB19" i="5"/>
  <c r="D19" i="5" s="1"/>
  <c r="AC22" i="5"/>
  <c r="Q19" i="5"/>
  <c r="M19" i="5"/>
  <c r="Z22" i="5"/>
  <c r="S20" i="5"/>
  <c r="O20" i="5"/>
  <c r="W20" i="5"/>
  <c r="R21" i="5"/>
  <c r="AF20" i="5"/>
  <c r="G22" i="5"/>
  <c r="AF21" i="5"/>
  <c r="AC21" i="5"/>
  <c r="M20" i="5"/>
  <c r="S19" i="5"/>
  <c r="E22" i="5"/>
  <c r="AD19" i="5"/>
  <c r="AG19" i="5" s="1"/>
  <c r="R22" i="5"/>
  <c r="V19" i="5"/>
  <c r="AF19" i="5"/>
  <c r="E19" i="5"/>
  <c r="N19" i="5"/>
  <c r="Q21" i="5"/>
  <c r="V22" i="5"/>
  <c r="P19" i="5"/>
  <c r="X21" i="5"/>
  <c r="T22" i="5"/>
  <c r="O19" i="5"/>
  <c r="U21" i="5"/>
  <c r="S22" i="5"/>
  <c r="AD20" i="5"/>
  <c r="AG20" i="5" s="1"/>
  <c r="Y21" i="5"/>
  <c r="AB20" i="5"/>
  <c r="D20" i="5" s="1"/>
  <c r="AC20" i="5"/>
  <c r="AD21" i="5"/>
  <c r="AG21" i="5" s="1"/>
  <c r="Q2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<sst xmlns="http://schemas.openxmlformats.org/spreadsheetml/2006/main" count="1241" uniqueCount="327">
  <si>
    <t>Ordine di partenza</t>
  </si>
  <si>
    <t>Start Nr.</t>
  </si>
  <si>
    <t>Nome</t>
  </si>
  <si>
    <t>Cognome</t>
  </si>
  <si>
    <t>Cane</t>
  </si>
  <si>
    <t>HTM 1</t>
  </si>
  <si>
    <t>HTM1_1</t>
  </si>
  <si>
    <t>HTM1_2</t>
  </si>
  <si>
    <t>HTM1_3</t>
  </si>
  <si>
    <t>HTM 2</t>
  </si>
  <si>
    <t>HTM2_1</t>
  </si>
  <si>
    <t>HTM 3</t>
  </si>
  <si>
    <t>FS1_1</t>
  </si>
  <si>
    <t>FS1_2</t>
  </si>
  <si>
    <t>FS1_4</t>
  </si>
  <si>
    <t>FS1_5</t>
  </si>
  <si>
    <t>FS2_1</t>
  </si>
  <si>
    <t>FS2_2</t>
  </si>
  <si>
    <t xml:space="preserve">Cane </t>
  </si>
  <si>
    <t>Cane 1</t>
  </si>
  <si>
    <t>Cane 2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</si>
  <si>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</si>
  <si>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</si>
  <si>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</si>
  <si>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</si>
  <si>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</si>
  <si>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</si>
  <si>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</si>
  <si>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</si>
  <si>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</si>
  <si>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</si>
  <si>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</si>
  <si>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Vocalisation</t>
  </si>
  <si>
    <t>Health of dog</t>
  </si>
  <si>
    <t>Time</t>
  </si>
  <si>
    <t>Misconduct in the ring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</si>
  <si>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</si>
  <si>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</si>
  <si>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</si>
  <si>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</si>
  <si>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</si>
  <si>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</si>
  <si>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</si>
  <si>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</si>
  <si>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</si>
  <si>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</si>
  <si>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</si>
  <si>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</si>
  <si>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</si>
  <si>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</si>
  <si>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</si>
  <si>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</si>
  <si>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</si>
  <si>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</si>
  <si>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</si>
  <si>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</si>
  <si>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</si>
  <si>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</si>
  <si>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</si>
  <si>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</si>
  <si>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</si>
  <si>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</si>
  <si>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</si>
  <si>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</si>
  <si>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TRIO</t>
  </si>
  <si>
    <t>Freestyle 2</t>
  </si>
  <si>
    <t>Freestyle 3</t>
  </si>
  <si>
    <t>FS3_1</t>
  </si>
  <si>
    <t>SENIOR_1</t>
  </si>
  <si>
    <t>TRIO_1</t>
  </si>
  <si>
    <t>HTM3_1</t>
  </si>
  <si>
    <t>FS1_3</t>
  </si>
  <si>
    <t>FS1_6</t>
  </si>
  <si>
    <t>FS2_3</t>
  </si>
  <si>
    <t>FS3_2</t>
  </si>
  <si>
    <t xml:space="preserve">Freestyle 1 </t>
  </si>
  <si>
    <t>FS0_1</t>
  </si>
  <si>
    <t>FS0_2</t>
  </si>
  <si>
    <t>FS0_3</t>
  </si>
  <si>
    <t>FS0_4</t>
  </si>
  <si>
    <t>QUART_1</t>
  </si>
  <si>
    <t>HTM2_2</t>
  </si>
  <si>
    <t>HTM2_3</t>
  </si>
  <si>
    <t>FS1_7</t>
  </si>
  <si>
    <t>FS1_8</t>
  </si>
  <si>
    <t>FS1_9</t>
  </si>
  <si>
    <t>FS1_10</t>
  </si>
  <si>
    <t>FS1_11</t>
  </si>
  <si>
    <t>FS2_4</t>
  </si>
  <si>
    <t>FS2_5</t>
  </si>
  <si>
    <t>FS2_6</t>
  </si>
  <si>
    <t>FS2_7</t>
  </si>
  <si>
    <t>FS3_3</t>
  </si>
  <si>
    <t>FS3_4</t>
  </si>
  <si>
    <t>Sum</t>
  </si>
  <si>
    <t>Points</t>
  </si>
  <si>
    <t>Check</t>
  </si>
  <si>
    <t>Judge 1</t>
  </si>
  <si>
    <t>Judge 2</t>
  </si>
  <si>
    <t>Judge 3</t>
  </si>
  <si>
    <t>%</t>
  </si>
  <si>
    <t>Results</t>
  </si>
  <si>
    <t>Freestyle 0</t>
  </si>
  <si>
    <t>Heelwork to Music 1</t>
  </si>
  <si>
    <t>Heelwork to Music 2</t>
  </si>
  <si>
    <t>Heelwork to Music 3</t>
  </si>
  <si>
    <t>Senior/Handicap</t>
  </si>
  <si>
    <t>Quartet</t>
  </si>
  <si>
    <t>Active touching during routine</t>
  </si>
  <si>
    <t>Interruption</t>
  </si>
  <si>
    <t>Incorrect use of props</t>
  </si>
  <si>
    <t>Artistic/Tecnic</t>
  </si>
  <si>
    <t>HTM 0</t>
  </si>
  <si>
    <t>HTM0_1</t>
  </si>
  <si>
    <t>HTM0_2</t>
  </si>
  <si>
    <t>HTM0_3</t>
  </si>
  <si>
    <t>HTM0_4</t>
  </si>
  <si>
    <t>HTM0_5</t>
  </si>
  <si>
    <t>HTM0_6</t>
  </si>
  <si>
    <t>FS0_5</t>
  </si>
  <si>
    <t>SENIOR_2</t>
  </si>
  <si>
    <t>SENIOR_3</t>
  </si>
  <si>
    <t>FS0</t>
  </si>
  <si>
    <t>FS1</t>
  </si>
  <si>
    <t>FS2</t>
  </si>
  <si>
    <t>FS3</t>
  </si>
  <si>
    <t>SENIOR</t>
  </si>
  <si>
    <t>QUARTET</t>
  </si>
  <si>
    <t>HTM0_7</t>
  </si>
  <si>
    <t>HTM0_8</t>
  </si>
  <si>
    <t>HTM0_9</t>
  </si>
  <si>
    <t>HTM0_10</t>
  </si>
  <si>
    <t>HTM0_11</t>
  </si>
  <si>
    <t>HTM0_12</t>
  </si>
  <si>
    <t>HTM0_13</t>
  </si>
  <si>
    <t>HTM0_14</t>
  </si>
  <si>
    <t>HTM0_15</t>
  </si>
  <si>
    <t>HTM1_4</t>
  </si>
  <si>
    <t>HTM1_5</t>
  </si>
  <si>
    <t>HTM1_6</t>
  </si>
  <si>
    <t>HTM1_7</t>
  </si>
  <si>
    <t>HTM1_8</t>
  </si>
  <si>
    <t>HTM1_9</t>
  </si>
  <si>
    <t>HTM1_10</t>
  </si>
  <si>
    <t>HTM1_11</t>
  </si>
  <si>
    <t>HTM1_12</t>
  </si>
  <si>
    <t>HTM1_13</t>
  </si>
  <si>
    <t>HTM1_14</t>
  </si>
  <si>
    <t>HTM1_15</t>
  </si>
  <si>
    <t>HTM2_4</t>
  </si>
  <si>
    <t>HTM2_5</t>
  </si>
  <si>
    <t>HTM2_6</t>
  </si>
  <si>
    <t>HTM2_7</t>
  </si>
  <si>
    <t>HTM2_8</t>
  </si>
  <si>
    <t>HTM2_9</t>
  </si>
  <si>
    <t>HTM2_10</t>
  </si>
  <si>
    <t>HTM2_11</t>
  </si>
  <si>
    <t>HTM2_12</t>
  </si>
  <si>
    <t>HTM2_13</t>
  </si>
  <si>
    <t>HTM2_14</t>
  </si>
  <si>
    <t>HTM2_15</t>
  </si>
  <si>
    <t>HTM2_16</t>
  </si>
  <si>
    <t>HTM2_17</t>
  </si>
  <si>
    <t>HTM2_18</t>
  </si>
  <si>
    <t>HTM2_19</t>
  </si>
  <si>
    <t>HTM2_20</t>
  </si>
  <si>
    <t>HTM3_2</t>
  </si>
  <si>
    <t>HTM3_3</t>
  </si>
  <si>
    <t>HTM3_4</t>
  </si>
  <si>
    <t>HTM3_5</t>
  </si>
  <si>
    <t>HTM3_6</t>
  </si>
  <si>
    <t>HTM3_7</t>
  </si>
  <si>
    <t>HTM3_8</t>
  </si>
  <si>
    <t>HTM3_9</t>
  </si>
  <si>
    <t>HTM3_10</t>
  </si>
  <si>
    <t>HTM3_11</t>
  </si>
  <si>
    <t>HTM3_12</t>
  </si>
  <si>
    <t>HTM3_13</t>
  </si>
  <si>
    <t>HTM3_14</t>
  </si>
  <si>
    <t>HTM3_15</t>
  </si>
  <si>
    <t>HTM3_16</t>
  </si>
  <si>
    <t>HTM3_17</t>
  </si>
  <si>
    <t>HTM3_18</t>
  </si>
  <si>
    <t>HTM3_19</t>
  </si>
  <si>
    <t>HTM3_20</t>
  </si>
  <si>
    <t>Cognome 1</t>
  </si>
  <si>
    <t>Cognome 2</t>
  </si>
  <si>
    <t>FS0_6</t>
  </si>
  <si>
    <t>FS0_7</t>
  </si>
  <si>
    <t>FS0_8</t>
  </si>
  <si>
    <t>FS0_9</t>
  </si>
  <si>
    <t>FS0_10</t>
  </si>
  <si>
    <t>FS0_11</t>
  </si>
  <si>
    <t>FS0_12</t>
  </si>
  <si>
    <t>FS0_13</t>
  </si>
  <si>
    <t>FS0_14</t>
  </si>
  <si>
    <t>FS0_15</t>
  </si>
  <si>
    <t>FS0_16</t>
  </si>
  <si>
    <t>FS0_17</t>
  </si>
  <si>
    <t>FS0_18</t>
  </si>
  <si>
    <t>FS0_19</t>
  </si>
  <si>
    <t>FS0_20</t>
  </si>
  <si>
    <t>FS1_12</t>
  </si>
  <si>
    <t>FS1_13</t>
  </si>
  <si>
    <t>FS1_14</t>
  </si>
  <si>
    <t>FS1_15</t>
  </si>
  <si>
    <t>FS1_16</t>
  </si>
  <si>
    <t>FS1_17</t>
  </si>
  <si>
    <t>FS1_18</t>
  </si>
  <si>
    <t>FS1_19</t>
  </si>
  <si>
    <t>FS1_20</t>
  </si>
  <si>
    <t>FS2_8</t>
  </si>
  <si>
    <t>FS2_9</t>
  </si>
  <si>
    <t>FS2_10</t>
  </si>
  <si>
    <t>FS2_11</t>
  </si>
  <si>
    <t>FS2_12</t>
  </si>
  <si>
    <t>FS2_13</t>
  </si>
  <si>
    <t>FS2_14</t>
  </si>
  <si>
    <t>FS2_15</t>
  </si>
  <si>
    <t>FS2_16</t>
  </si>
  <si>
    <t>FS2_17</t>
  </si>
  <si>
    <t>FS2_18</t>
  </si>
  <si>
    <t>FS2_19</t>
  </si>
  <si>
    <t>FS2_20</t>
  </si>
  <si>
    <t>HTM0_16</t>
  </si>
  <si>
    <t>HTM0_17</t>
  </si>
  <si>
    <t>HTM0_18</t>
  </si>
  <si>
    <t>HTM0_19</t>
  </si>
  <si>
    <t>HTM0_20</t>
  </si>
  <si>
    <t>HTM1_16</t>
  </si>
  <si>
    <t>HTM1_17</t>
  </si>
  <si>
    <t>HTM1_18</t>
  </si>
  <si>
    <t>HTM1_19</t>
  </si>
  <si>
    <t>HTM1_20</t>
  </si>
  <si>
    <t>FS3_5</t>
  </si>
  <si>
    <t>FS3_6</t>
  </si>
  <si>
    <t>FS3_7</t>
  </si>
  <si>
    <t>FS3_8</t>
  </si>
  <si>
    <t>FS3_9</t>
  </si>
  <si>
    <t>FS3_10</t>
  </si>
  <si>
    <t>FS3_11</t>
  </si>
  <si>
    <t>FS3_12</t>
  </si>
  <si>
    <t>FS3_13</t>
  </si>
  <si>
    <t>FS3_14</t>
  </si>
  <si>
    <t>FS3_15</t>
  </si>
  <si>
    <t>FS3_16</t>
  </si>
  <si>
    <t>FS3_17</t>
  </si>
  <si>
    <t>FS3_18</t>
  </si>
  <si>
    <t>FS3_19</t>
  </si>
  <si>
    <t>FS3_20</t>
  </si>
  <si>
    <t>SENIOR_4</t>
  </si>
  <si>
    <t>SENIOR_5</t>
  </si>
  <si>
    <t>SENIOR_6</t>
  </si>
  <si>
    <t>SENIOR_7</t>
  </si>
  <si>
    <t>SENIOR_8</t>
  </si>
  <si>
    <t>SENIOR_9</t>
  </si>
  <si>
    <t>SENIOR_10</t>
  </si>
  <si>
    <t>QUART_2</t>
  </si>
  <si>
    <t>QUART_3</t>
  </si>
  <si>
    <t>QUART_4</t>
  </si>
  <si>
    <t>QUART_5</t>
  </si>
  <si>
    <t>QUART_6</t>
  </si>
  <si>
    <t>QUART_7</t>
  </si>
  <si>
    <t>QUART_8</t>
  </si>
  <si>
    <t>QUART_9</t>
  </si>
  <si>
    <t>QUART_10</t>
  </si>
  <si>
    <t>TRIO_2</t>
  </si>
  <si>
    <t>TRIO_3</t>
  </si>
  <si>
    <t>TRIO_4</t>
  </si>
  <si>
    <t>TRIO_5</t>
  </si>
  <si>
    <t>TRIO_6</t>
  </si>
  <si>
    <t>TRIO_7</t>
  </si>
  <si>
    <t>TRIO_8</t>
  </si>
  <si>
    <t>TRIO_9</t>
  </si>
  <si>
    <t>TRIO_10</t>
  </si>
  <si>
    <t>Heelwork to Music 0</t>
  </si>
  <si>
    <t xml:space="preserve">Points </t>
  </si>
  <si>
    <t>Teamwork x2</t>
  </si>
  <si>
    <t>Flow x2</t>
  </si>
  <si>
    <t>Content NON VALUTATO</t>
  </si>
  <si>
    <t>Difficulty NON VALUTATO</t>
  </si>
  <si>
    <t>Barbara</t>
  </si>
  <si>
    <t>Cristallini</t>
  </si>
  <si>
    <t>Flann</t>
  </si>
  <si>
    <t>Chiara</t>
  </si>
  <si>
    <t>Meccoli</t>
  </si>
  <si>
    <t>Ermione</t>
  </si>
  <si>
    <t>Sabrina</t>
  </si>
  <si>
    <t>Riccardi</t>
  </si>
  <si>
    <t>Baby Boss</t>
  </si>
  <si>
    <t>Patrizia</t>
  </si>
  <si>
    <t>Zampiero</t>
  </si>
  <si>
    <t>Paul</t>
  </si>
  <si>
    <t>Liliana</t>
  </si>
  <si>
    <t>Ferrari Bruno</t>
  </si>
  <si>
    <t>Duca Radames</t>
  </si>
  <si>
    <t>Marina</t>
  </si>
  <si>
    <t>Samsonova</t>
  </si>
  <si>
    <t>Bibi</t>
  </si>
  <si>
    <t>Sara</t>
  </si>
  <si>
    <t>Sorrenti</t>
  </si>
  <si>
    <t>Kisha</t>
  </si>
  <si>
    <t>Stefania</t>
  </si>
  <si>
    <t>Gaspari</t>
  </si>
  <si>
    <t>Goccia</t>
  </si>
  <si>
    <t>Antonella</t>
  </si>
  <si>
    <t>Natali</t>
  </si>
  <si>
    <t>Dew Drops</t>
  </si>
  <si>
    <t>Elisa</t>
  </si>
  <si>
    <t>Laudito</t>
  </si>
  <si>
    <t>Rum Vaniglia</t>
  </si>
  <si>
    <t>Fabiola</t>
  </si>
  <si>
    <t>Noviello</t>
  </si>
  <si>
    <t>Rum</t>
  </si>
  <si>
    <t>Zar</t>
  </si>
  <si>
    <t>Rose Marie</t>
  </si>
  <si>
    <t>Voegeli</t>
  </si>
  <si>
    <t>Rain</t>
  </si>
  <si>
    <t>Corinne</t>
  </si>
  <si>
    <t>Benetruy</t>
  </si>
  <si>
    <t>Ice</t>
  </si>
  <si>
    <t>Davide</t>
  </si>
  <si>
    <t>Alboraletti</t>
  </si>
  <si>
    <t>Arya</t>
  </si>
  <si>
    <t>Ksami</t>
  </si>
  <si>
    <t>Sky</t>
  </si>
  <si>
    <t>Lorenzon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</si>
</sst>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4" x14ac:knownFonts="1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8"/>
      <name val="Verdana"/>
      <family val="2"/>
    </font>
    <font>
      <b/>
      <sz val="10"/>
      <color rgb="FF000000"/>
      <name val="Cambria"/>
      <family val="1"/>
    </font>
    <font>
      <sz val="10"/>
      <color indexed="8"/>
      <name val="Cambria"/>
      <family val="1"/>
    </font>
    <font>
      <b/>
      <sz val="24"/>
      <color indexed="8"/>
      <name val="Cambria"/>
      <family val="1"/>
    </font>
    <font>
      <b/>
      <sz val="14"/>
      <color theme="1"/>
      <name val="Cambria"/>
      <family val="1"/>
    </font>
    <font>
      <b/>
      <sz val="20"/>
      <color indexed="8"/>
      <name val="Cambria"/>
      <family val="1"/>
    </font>
    <font>
      <b/>
      <sz val="14"/>
      <color indexed="8"/>
      <name val="Cambria"/>
      <family val="1"/>
    </font>
    <font>
      <b/>
      <sz val="20"/>
      <color rgb="FF000000"/>
      <name val="Cambria"/>
      <family val="1"/>
    </font>
    <font>
      <b/>
      <sz val="14"/>
      <color rgb="FF000000"/>
      <name val="Cambria"/>
      <family val="1"/>
    </font>
    <font>
      <b/>
      <sz val="20"/>
      <color theme="0"/>
      <name val="Cambria"/>
      <family val="1"/>
    </font>
    <font>
      <b/>
      <sz val="14"/>
      <color theme="0"/>
      <name val="Cambria"/>
      <family val="1"/>
    </font>
    <font>
      <b/>
      <sz val="18"/>
      <color theme="0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DAF2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8" tint="0.59999389629810485"/>
        <bgColor indexed="64"/>
      </patternFill>
    </fill>
  </fills>
  <borders count="2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/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9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3">
    <xf numFmtId="0" fontId="0" fillId="0" borderId="0" xfId="0">
      <alignment vertical="top" wrapText="1"/>
    </xf>
    <xf numFmtId="0" fontId="1" fillId="0" borderId="0" xfId="0" applyNumberFormat="1" applyFont="1" applyAlignment="1"/>
    <xf numFmtId="0" fontId="3" fillId="0" borderId="7" xfId="0" applyNumberFormat="1" applyFont="1" applyBorder="1" applyAlignment="1">
      <alignment horizontal="center"/>
    </xf>
    <xf numFmtId="0" fontId="2" fillId="3" borderId="7" xfId="0" applyFont="1" applyFill="1" applyBorder="1" applyAlignment="1"/>
    <xf numFmtId="1" fontId="2" fillId="3" borderId="7" xfId="0" applyNumberFormat="1" applyFont="1" applyFill="1" applyBorder="1" applyAlignment="1"/>
    <xf numFmtId="1" fontId="2" fillId="3" borderId="7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4" fillId="0" borderId="1" xfId="0" applyNumberFormat="1" applyFont="1" applyBorder="1" applyAlignment="1"/>
    <xf numFmtId="1" fontId="4" fillId="0" borderId="13" xfId="0" applyNumberFormat="1" applyFont="1" applyBorder="1" applyAlignment="1"/>
    <xf numFmtId="0" fontId="1" fillId="0" borderId="1" xfId="0" applyFont="1" applyBorder="1" applyAlignment="1"/>
    <xf numFmtId="1" fontId="5" fillId="0" borderId="14" xfId="0" applyNumberFormat="1" applyFont="1" applyBorder="1" applyAlignment="1"/>
    <xf numFmtId="1" fontId="5" fillId="0" borderId="15" xfId="0" applyNumberFormat="1" applyFont="1" applyBorder="1" applyAlignment="1"/>
    <xf numFmtId="1" fontId="5" fillId="4" borderId="17" xfId="0" applyNumberFormat="1" applyFont="1" applyFill="1" applyBorder="1" applyAlignment="1">
      <alignment horizontal="left"/>
    </xf>
    <xf numFmtId="0" fontId="5" fillId="4" borderId="17" xfId="0" applyNumberFormat="1" applyFont="1" applyFill="1" applyBorder="1" applyAlignment="1">
      <alignment horizontal="left"/>
    </xf>
    <xf numFmtId="0" fontId="5" fillId="5" borderId="17" xfId="0" applyNumberFormat="1" applyFont="1" applyFill="1" applyBorder="1" applyAlignment="1">
      <alignment horizontal="left"/>
    </xf>
    <xf numFmtId="0" fontId="5" fillId="5" borderId="21" xfId="0" applyNumberFormat="1" applyFont="1" applyFill="1" applyBorder="1" applyAlignment="1"/>
    <xf numFmtId="0" fontId="5" fillId="6" borderId="16" xfId="0" applyNumberFormat="1" applyFont="1" applyFill="1" applyBorder="1" applyAlignment="1">
      <alignment wrapText="1"/>
    </xf>
    <xf numFmtId="0" fontId="5" fillId="6" borderId="17" xfId="0" applyNumberFormat="1" applyFont="1" applyFill="1" applyBorder="1" applyAlignment="1">
      <alignment wrapText="1"/>
    </xf>
    <xf numFmtId="0" fontId="5" fillId="7" borderId="17" xfId="0" applyNumberFormat="1" applyFont="1" applyFill="1" applyBorder="1" applyAlignment="1"/>
    <xf numFmtId="0" fontId="5" fillId="7" borderId="17" xfId="0" applyNumberFormat="1" applyFont="1" applyFill="1" applyBorder="1" applyAlignment="1">
      <alignment wrapText="1"/>
    </xf>
    <xf numFmtId="0" fontId="5" fillId="8" borderId="17" xfId="0" applyNumberFormat="1" applyFont="1" applyFill="1" applyBorder="1" applyAlignment="1">
      <alignment wrapText="1"/>
    </xf>
    <xf numFmtId="0" fontId="5" fillId="9" borderId="17" xfId="0" applyNumberFormat="1" applyFont="1" applyFill="1" applyBorder="1" applyAlignment="1"/>
    <xf numFmtId="0" fontId="5" fillId="8" borderId="21" xfId="0" applyNumberFormat="1" applyFont="1" applyFill="1" applyBorder="1" applyAlignment="1">
      <alignment wrapText="1"/>
    </xf>
    <xf numFmtId="1" fontId="4" fillId="0" borderId="22" xfId="0" applyNumberFormat="1" applyFont="1" applyBorder="1" applyAlignment="1"/>
    <xf numFmtId="1" fontId="5" fillId="0" borderId="7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2" fontId="5" fillId="2" borderId="7" xfId="0" applyNumberFormat="1" applyFont="1" applyFill="1" applyBorder="1" applyAlignment="1"/>
    <xf numFmtId="2" fontId="5" fillId="0" borderId="7" xfId="0" applyNumberFormat="1" applyFont="1" applyBorder="1" applyAlignment="1"/>
    <xf numFmtId="2" fontId="6" fillId="4" borderId="7" xfId="0" applyNumberFormat="1" applyFont="1" applyFill="1" applyBorder="1" applyAlignment="1"/>
    <xf numFmtId="2" fontId="6" fillId="2" borderId="7" xfId="0" applyNumberFormat="1" applyFont="1" applyFill="1" applyBorder="1" applyAlignment="1"/>
    <xf numFmtId="2" fontId="6" fillId="4" borderId="7" xfId="0" applyNumberFormat="1" applyFont="1" applyFill="1" applyBorder="1" applyAlignment="1">
      <alignment horizontal="right"/>
    </xf>
    <xf numFmtId="2" fontId="6" fillId="2" borderId="7" xfId="0" applyNumberFormat="1" applyFont="1" applyFill="1" applyBorder="1" applyAlignment="1">
      <alignment horizontal="right"/>
    </xf>
    <xf numFmtId="2" fontId="5" fillId="0" borderId="24" xfId="0" applyNumberFormat="1" applyFont="1" applyBorder="1" applyAlignment="1"/>
    <xf numFmtId="2" fontId="6" fillId="10" borderId="23" xfId="0" applyNumberFormat="1" applyFont="1" applyFill="1" applyBorder="1" applyAlignment="1"/>
    <xf numFmtId="2" fontId="6" fillId="10" borderId="7" xfId="0" applyNumberFormat="1" applyFont="1" applyFill="1" applyBorder="1" applyAlignment="1"/>
    <xf numFmtId="2" fontId="6" fillId="2" borderId="24" xfId="0" applyNumberFormat="1" applyFont="1" applyFill="1" applyBorder="1" applyAlignment="1"/>
    <xf numFmtId="2" fontId="6" fillId="10" borderId="25" xfId="0" applyNumberFormat="1" applyFont="1" applyFill="1" applyBorder="1" applyAlignment="1"/>
    <xf numFmtId="2" fontId="5" fillId="7" borderId="23" xfId="0" applyNumberFormat="1" applyFont="1" applyFill="1" applyBorder="1" applyAlignment="1"/>
    <xf numFmtId="2" fontId="5" fillId="7" borderId="7" xfId="0" applyNumberFormat="1" applyFont="1" applyFill="1" applyBorder="1" applyAlignment="1"/>
    <xf numFmtId="0" fontId="5" fillId="0" borderId="24" xfId="0" applyNumberFormat="1" applyFont="1" applyBorder="1" applyAlignment="1"/>
    <xf numFmtId="2" fontId="5" fillId="0" borderId="23" xfId="0" applyNumberFormat="1" applyFont="1" applyBorder="1" applyAlignment="1"/>
    <xf numFmtId="1" fontId="5" fillId="0" borderId="7" xfId="0" applyNumberFormat="1" applyFont="1" applyBorder="1" applyAlignment="1"/>
    <xf numFmtId="0" fontId="5" fillId="0" borderId="7" xfId="0" applyNumberFormat="1" applyFont="1" applyBorder="1" applyAlignment="1"/>
    <xf numFmtId="165" fontId="5" fillId="0" borderId="7" xfId="0" applyNumberFormat="1" applyFont="1" applyBorder="1" applyAlignment="1"/>
    <xf numFmtId="0" fontId="7" fillId="0" borderId="24" xfId="0" applyNumberFormat="1" applyFont="1" applyBorder="1" applyAlignment="1"/>
    <xf numFmtId="1" fontId="4" fillId="0" borderId="7" xfId="0" applyNumberFormat="1" applyFont="1" applyBorder="1" applyAlignment="1"/>
    <xf numFmtId="1" fontId="4" fillId="0" borderId="27" xfId="0" applyNumberFormat="1" applyFont="1" applyBorder="1" applyAlignment="1"/>
    <xf numFmtId="2" fontId="5" fillId="0" borderId="27" xfId="0" applyNumberFormat="1" applyFont="1" applyBorder="1" applyAlignment="1"/>
    <xf numFmtId="0" fontId="5" fillId="0" borderId="28" xfId="0" applyNumberFormat="1" applyFont="1" applyBorder="1" applyAlignment="1"/>
    <xf numFmtId="2" fontId="5" fillId="0" borderId="26" xfId="0" applyNumberFormat="1" applyFont="1" applyBorder="1" applyAlignment="1"/>
    <xf numFmtId="1" fontId="5" fillId="0" borderId="27" xfId="0" applyNumberFormat="1" applyFont="1" applyBorder="1" applyAlignment="1"/>
    <xf numFmtId="0" fontId="5" fillId="0" borderId="27" xfId="0" applyNumberFormat="1" applyFont="1" applyBorder="1" applyAlignment="1"/>
    <xf numFmtId="165" fontId="5" fillId="0" borderId="27" xfId="0" applyNumberFormat="1" applyFont="1" applyBorder="1" applyAlignment="1"/>
    <xf numFmtId="0" fontId="7" fillId="0" borderId="28" xfId="0" applyNumberFormat="1" applyFont="1" applyBorder="1" applyAlignment="1"/>
    <xf numFmtId="1" fontId="4" fillId="0" borderId="29" xfId="0" applyNumberFormat="1" applyFont="1" applyBorder="1" applyAlignment="1"/>
    <xf numFmtId="0" fontId="5" fillId="2" borderId="30" xfId="0" applyNumberFormat="1" applyFont="1" applyFill="1" applyBorder="1" applyAlignment="1">
      <alignment horizontal="left"/>
    </xf>
    <xf numFmtId="1" fontId="5" fillId="2" borderId="32" xfId="0" applyNumberFormat="1" applyFont="1" applyFill="1" applyBorder="1" applyAlignment="1">
      <alignment horizontal="left"/>
    </xf>
    <xf numFmtId="0" fontId="5" fillId="2" borderId="33" xfId="0" applyNumberFormat="1" applyFont="1" applyFill="1" applyBorder="1" applyAlignment="1">
      <alignment horizontal="left"/>
    </xf>
    <xf numFmtId="166" fontId="5" fillId="2" borderId="34" xfId="0" applyNumberFormat="1" applyFont="1" applyFill="1" applyBorder="1" applyAlignment="1">
      <alignment horizontal="right"/>
    </xf>
    <xf numFmtId="0" fontId="5" fillId="0" borderId="11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/>
    </xf>
    <xf numFmtId="0" fontId="5" fillId="4" borderId="35" xfId="0" applyNumberFormat="1" applyFont="1" applyFill="1" applyBorder="1" applyAlignment="1">
      <alignment horizontal="left"/>
    </xf>
    <xf numFmtId="1" fontId="5" fillId="4" borderId="36" xfId="0" applyNumberFormat="1" applyFont="1" applyFill="1" applyBorder="1" applyAlignment="1">
      <alignment horizontal="left"/>
    </xf>
    <xf numFmtId="0" fontId="5" fillId="4" borderId="36" xfId="0" applyNumberFormat="1" applyFont="1" applyFill="1" applyBorder="1" applyAlignment="1">
      <alignment horizontal="left"/>
    </xf>
    <xf numFmtId="0" fontId="5" fillId="5" borderId="36" xfId="0" applyNumberFormat="1" applyFont="1" applyFill="1" applyBorder="1" applyAlignment="1">
      <alignment horizontal="left"/>
    </xf>
    <xf numFmtId="0" fontId="5" fillId="5" borderId="37" xfId="0" applyNumberFormat="1" applyFont="1" applyFill="1" applyBorder="1" applyAlignment="1">
      <alignment horizontal="left"/>
    </xf>
    <xf numFmtId="0" fontId="5" fillId="4" borderId="35" xfId="0" applyNumberFormat="1" applyFont="1" applyFill="1" applyBorder="1" applyAlignment="1">
      <alignment horizontal="center"/>
    </xf>
    <xf numFmtId="0" fontId="5" fillId="4" borderId="36" xfId="0" applyNumberFormat="1" applyFont="1" applyFill="1" applyBorder="1" applyAlignment="1">
      <alignment horizontal="center"/>
    </xf>
    <xf numFmtId="0" fontId="5" fillId="4" borderId="37" xfId="0" applyNumberFormat="1" applyFont="1" applyFill="1" applyBorder="1" applyAlignment="1">
      <alignment horizontal="center"/>
    </xf>
    <xf numFmtId="0" fontId="5" fillId="4" borderId="37" xfId="0" applyNumberFormat="1" applyFont="1" applyFill="1" applyBorder="1" applyAlignment="1">
      <alignment horizontal="right"/>
    </xf>
    <xf numFmtId="0" fontId="5" fillId="4" borderId="36" xfId="0" applyNumberFormat="1" applyFont="1" applyFill="1" applyBorder="1" applyAlignment="1"/>
    <xf numFmtId="1" fontId="5" fillId="5" borderId="16" xfId="0" applyNumberFormat="1" applyFont="1" applyFill="1" applyBorder="1" applyAlignment="1">
      <alignment horizontal="left"/>
    </xf>
    <xf numFmtId="1" fontId="5" fillId="5" borderId="17" xfId="0" applyNumberFormat="1" applyFont="1" applyFill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2" fontId="5" fillId="0" borderId="16" xfId="0" applyNumberFormat="1" applyFont="1" applyBorder="1" applyAlignment="1"/>
    <xf numFmtId="2" fontId="5" fillId="0" borderId="17" xfId="0" applyNumberFormat="1" applyFont="1" applyBorder="1" applyAlignment="1"/>
    <xf numFmtId="2" fontId="5" fillId="0" borderId="21" xfId="0" applyNumberFormat="1" applyFont="1" applyBorder="1" applyAlignment="1"/>
    <xf numFmtId="0" fontId="5" fillId="0" borderId="17" xfId="0" applyNumberFormat="1" applyFont="1" applyBorder="1" applyAlignment="1"/>
    <xf numFmtId="165" fontId="5" fillId="0" borderId="17" xfId="0" applyNumberFormat="1" applyFont="1" applyBorder="1" applyAlignment="1"/>
    <xf numFmtId="1" fontId="5" fillId="5" borderId="23" xfId="0" applyNumberFormat="1" applyFont="1" applyFill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" fontId="4" fillId="0" borderId="24" xfId="0" applyNumberFormat="1" applyFont="1" applyBorder="1" applyAlignment="1"/>
    <xf numFmtId="1" fontId="5" fillId="5" borderId="26" xfId="0" applyNumberFormat="1" applyFont="1" applyFill="1" applyBorder="1" applyAlignment="1">
      <alignment horizontal="left"/>
    </xf>
    <xf numFmtId="0" fontId="5" fillId="0" borderId="27" xfId="0" applyNumberFormat="1" applyFont="1" applyBorder="1" applyAlignment="1">
      <alignment horizontal="left"/>
    </xf>
    <xf numFmtId="1" fontId="4" fillId="0" borderId="28" xfId="0" applyNumberFormat="1" applyFont="1" applyBorder="1" applyAlignment="1"/>
    <xf numFmtId="1" fontId="5" fillId="0" borderId="17" xfId="0" applyNumberFormat="1" applyFont="1" applyBorder="1" applyAlignment="1">
      <alignment horizontal="left"/>
    </xf>
    <xf numFmtId="1" fontId="5" fillId="0" borderId="38" xfId="0" applyNumberFormat="1" applyFont="1" applyBorder="1" applyAlignment="1"/>
    <xf numFmtId="0" fontId="5" fillId="0" borderId="10" xfId="0" applyNumberFormat="1" applyFont="1" applyBorder="1" applyAlignment="1">
      <alignment horizontal="left"/>
    </xf>
    <xf numFmtId="2" fontId="11" fillId="10" borderId="23" xfId="0" applyNumberFormat="1" applyFont="1" applyFill="1" applyBorder="1" applyAlignment="1"/>
    <xf numFmtId="1" fontId="4" fillId="0" borderId="3" xfId="0" applyNumberFormat="1" applyFont="1" applyBorder="1" applyAlignment="1"/>
    <xf numFmtId="1" fontId="4" fillId="0" borderId="42" xfId="0" applyNumberFormat="1" applyFont="1" applyBorder="1" applyAlignment="1"/>
    <xf numFmtId="1" fontId="5" fillId="0" borderId="42" xfId="0" applyNumberFormat="1" applyFont="1" applyBorder="1" applyAlignment="1">
      <alignment horizontal="left"/>
    </xf>
    <xf numFmtId="2" fontId="5" fillId="2" borderId="42" xfId="0" applyNumberFormat="1" applyFont="1" applyFill="1" applyBorder="1" applyAlignment="1"/>
    <xf numFmtId="2" fontId="5" fillId="0" borderId="42" xfId="0" applyNumberFormat="1" applyFont="1" applyBorder="1" applyAlignment="1"/>
    <xf numFmtId="1" fontId="4" fillId="0" borderId="43" xfId="0" applyNumberFormat="1" applyFont="1" applyBorder="1" applyAlignment="1"/>
    <xf numFmtId="0" fontId="1" fillId="0" borderId="2" xfId="0" applyFont="1" applyBorder="1" applyAlignment="1"/>
    <xf numFmtId="2" fontId="6" fillId="4" borderId="42" xfId="0" applyNumberFormat="1" applyFont="1" applyFill="1" applyBorder="1" applyAlignment="1"/>
    <xf numFmtId="2" fontId="6" fillId="4" borderId="42" xfId="0" applyNumberFormat="1" applyFont="1" applyFill="1" applyBorder="1" applyAlignment="1">
      <alignment horizontal="right"/>
    </xf>
    <xf numFmtId="2" fontId="5" fillId="0" borderId="44" xfId="0" applyNumberFormat="1" applyFont="1" applyBorder="1" applyAlignment="1"/>
    <xf numFmtId="2" fontId="6" fillId="10" borderId="41" xfId="0" applyNumberFormat="1" applyFont="1" applyFill="1" applyBorder="1" applyAlignment="1"/>
    <xf numFmtId="2" fontId="6" fillId="10" borderId="42" xfId="0" applyNumberFormat="1" applyFont="1" applyFill="1" applyBorder="1" applyAlignment="1"/>
    <xf numFmtId="2" fontId="1" fillId="13" borderId="40" xfId="0" applyNumberFormat="1" applyFont="1" applyFill="1" applyBorder="1" applyAlignment="1"/>
    <xf numFmtId="0" fontId="1" fillId="0" borderId="45" xfId="0" applyFont="1" applyBorder="1" applyAlignment="1"/>
    <xf numFmtId="2" fontId="5" fillId="14" borderId="7" xfId="0" applyNumberFormat="1" applyFont="1" applyFill="1" applyBorder="1" applyAlignment="1"/>
    <xf numFmtId="2" fontId="5" fillId="14" borderId="42" xfId="0" applyNumberFormat="1" applyFont="1" applyFill="1" applyBorder="1" applyAlignment="1"/>
    <xf numFmtId="2" fontId="5" fillId="13" borderId="7" xfId="0" applyNumberFormat="1" applyFont="1" applyFill="1" applyBorder="1" applyAlignment="1"/>
    <xf numFmtId="2" fontId="5" fillId="13" borderId="42" xfId="0" applyNumberFormat="1" applyFont="1" applyFill="1" applyBorder="1" applyAlignment="1"/>
    <xf numFmtId="0" fontId="1" fillId="0" borderId="0" xfId="0" applyNumberFormat="1" applyFont="1" applyBorder="1" applyAlignment="1"/>
    <xf numFmtId="0" fontId="5" fillId="16" borderId="24" xfId="0" applyNumberFormat="1" applyFont="1" applyFill="1" applyBorder="1" applyAlignment="1"/>
    <xf numFmtId="0" fontId="5" fillId="16" borderId="28" xfId="0" applyNumberFormat="1" applyFont="1" applyFill="1" applyBorder="1" applyAlignment="1"/>
    <xf numFmtId="1" fontId="4" fillId="0" borderId="45" xfId="0" applyNumberFormat="1" applyFont="1" applyBorder="1" applyAlignment="1"/>
    <xf numFmtId="1" fontId="5" fillId="0" borderId="65" xfId="0" applyNumberFormat="1" applyFont="1" applyBorder="1" applyAlignment="1"/>
    <xf numFmtId="0" fontId="5" fillId="11" borderId="0" xfId="0" applyNumberFormat="1" applyFont="1" applyFill="1" applyBorder="1" applyAlignment="1"/>
    <xf numFmtId="0" fontId="5" fillId="4" borderId="6" xfId="0" applyNumberFormat="1" applyFont="1" applyFill="1" applyBorder="1" applyAlignment="1">
      <alignment horizontal="left"/>
    </xf>
    <xf numFmtId="0" fontId="5" fillId="11" borderId="67" xfId="0" applyNumberFormat="1" applyFont="1" applyFill="1" applyBorder="1" applyAlignment="1"/>
    <xf numFmtId="1" fontId="4" fillId="0" borderId="68" xfId="0" applyNumberFormat="1" applyFont="1" applyBorder="1" applyAlignment="1"/>
    <xf numFmtId="1" fontId="4" fillId="0" borderId="69" xfId="0" applyNumberFormat="1" applyFont="1" applyBorder="1" applyAlignment="1"/>
    <xf numFmtId="0" fontId="9" fillId="0" borderId="69" xfId="0" applyNumberFormat="1" applyFont="1" applyBorder="1" applyAlignment="1"/>
    <xf numFmtId="1" fontId="4" fillId="0" borderId="55" xfId="0" applyNumberFormat="1" applyFont="1" applyBorder="1" applyAlignment="1"/>
    <xf numFmtId="1" fontId="4" fillId="0" borderId="0" xfId="0" applyNumberFormat="1" applyFont="1" applyBorder="1" applyAlignment="1"/>
    <xf numFmtId="2" fontId="6" fillId="2" borderId="42" xfId="0" applyNumberFormat="1" applyFont="1" applyFill="1" applyBorder="1" applyAlignment="1"/>
    <xf numFmtId="2" fontId="6" fillId="2" borderId="42" xfId="0" applyNumberFormat="1" applyFont="1" applyFill="1" applyBorder="1" applyAlignment="1">
      <alignment horizontal="right"/>
    </xf>
    <xf numFmtId="2" fontId="6" fillId="2" borderId="44" xfId="0" applyNumberFormat="1" applyFont="1" applyFill="1" applyBorder="1" applyAlignment="1"/>
    <xf numFmtId="2" fontId="6" fillId="10" borderId="70" xfId="0" applyNumberFormat="1" applyFont="1" applyFill="1" applyBorder="1" applyAlignment="1"/>
    <xf numFmtId="0" fontId="5" fillId="16" borderId="44" xfId="0" applyNumberFormat="1" applyFont="1" applyFill="1" applyBorder="1" applyAlignment="1"/>
    <xf numFmtId="2" fontId="5" fillId="0" borderId="41" xfId="0" applyNumberFormat="1" applyFont="1" applyBorder="1" applyAlignment="1"/>
    <xf numFmtId="1" fontId="5" fillId="0" borderId="42" xfId="0" applyNumberFormat="1" applyFont="1" applyBorder="1" applyAlignment="1"/>
    <xf numFmtId="0" fontId="5" fillId="0" borderId="42" xfId="0" applyNumberFormat="1" applyFont="1" applyBorder="1" applyAlignment="1"/>
    <xf numFmtId="165" fontId="5" fillId="0" borderId="42" xfId="0" applyNumberFormat="1" applyFont="1" applyBorder="1" applyAlignment="1"/>
    <xf numFmtId="0" fontId="7" fillId="0" borderId="44" xfId="0" applyNumberFormat="1" applyFont="1" applyBorder="1" applyAlignment="1"/>
    <xf numFmtId="1" fontId="4" fillId="0" borderId="71" xfId="0" applyNumberFormat="1" applyFont="1" applyBorder="1" applyAlignment="1"/>
    <xf numFmtId="0" fontId="1" fillId="0" borderId="0" xfId="0" applyFont="1" applyBorder="1" applyAlignment="1"/>
    <xf numFmtId="1" fontId="4" fillId="0" borderId="2" xfId="0" applyNumberFormat="1" applyFont="1" applyBorder="1" applyAlignment="1"/>
    <xf numFmtId="0" fontId="5" fillId="4" borderId="78" xfId="0" applyNumberFormat="1" applyFont="1" applyFill="1" applyBorder="1" applyAlignment="1">
      <alignment horizontal="left"/>
    </xf>
    <xf numFmtId="0" fontId="5" fillId="5" borderId="78" xfId="0" applyNumberFormat="1" applyFont="1" applyFill="1" applyBorder="1" applyAlignment="1">
      <alignment horizontal="left"/>
    </xf>
    <xf numFmtId="1" fontId="4" fillId="0" borderId="80" xfId="0" applyNumberFormat="1" applyFont="1" applyBorder="1" applyAlignment="1"/>
    <xf numFmtId="0" fontId="5" fillId="5" borderId="66" xfId="0" applyNumberFormat="1" applyFont="1" applyFill="1" applyBorder="1" applyAlignment="1"/>
    <xf numFmtId="0" fontId="5" fillId="4" borderId="77" xfId="0" applyNumberFormat="1" applyFont="1" applyFill="1" applyBorder="1" applyAlignment="1">
      <alignment horizontal="center"/>
    </xf>
    <xf numFmtId="0" fontId="5" fillId="4" borderId="78" xfId="0" applyNumberFormat="1" applyFont="1" applyFill="1" applyBorder="1" applyAlignment="1">
      <alignment horizontal="center"/>
    </xf>
    <xf numFmtId="0" fontId="5" fillId="4" borderId="79" xfId="0" applyNumberFormat="1" applyFont="1" applyFill="1" applyBorder="1" applyAlignment="1">
      <alignment horizontal="center"/>
    </xf>
    <xf numFmtId="0" fontId="5" fillId="18" borderId="62" xfId="0" applyNumberFormat="1" applyFont="1" applyFill="1" applyBorder="1" applyAlignment="1"/>
    <xf numFmtId="0" fontId="5" fillId="18" borderId="63" xfId="0" applyNumberFormat="1" applyFont="1" applyFill="1" applyBorder="1" applyAlignment="1"/>
    <xf numFmtId="0" fontId="5" fillId="18" borderId="64" xfId="0" applyNumberFormat="1" applyFont="1" applyFill="1" applyBorder="1" applyAlignment="1"/>
    <xf numFmtId="1" fontId="10" fillId="15" borderId="31" xfId="0" applyNumberFormat="1" applyFont="1" applyFill="1" applyBorder="1" applyAlignment="1"/>
    <xf numFmtId="0" fontId="14" fillId="0" borderId="52" xfId="0" applyFont="1" applyBorder="1" applyAlignment="1"/>
    <xf numFmtId="1" fontId="10" fillId="4" borderId="36" xfId="0" applyNumberFormat="1" applyFont="1" applyFill="1" applyBorder="1" applyAlignment="1"/>
    <xf numFmtId="0" fontId="5" fillId="0" borderId="6" xfId="0" applyNumberFormat="1" applyFont="1" applyBorder="1" applyAlignment="1"/>
    <xf numFmtId="165" fontId="5" fillId="0" borderId="6" xfId="0" applyNumberFormat="1" applyFont="1" applyBorder="1" applyAlignment="1"/>
    <xf numFmtId="0" fontId="5" fillId="0" borderId="66" xfId="0" applyNumberFormat="1" applyFont="1" applyBorder="1" applyAlignment="1"/>
    <xf numFmtId="0" fontId="10" fillId="4" borderId="86" xfId="0" applyNumberFormat="1" applyFont="1" applyFill="1" applyBorder="1" applyAlignment="1"/>
    <xf numFmtId="0" fontId="5" fillId="4" borderId="87" xfId="0" applyNumberFormat="1" applyFont="1" applyFill="1" applyBorder="1" applyAlignment="1"/>
    <xf numFmtId="1" fontId="10" fillId="4" borderId="87" xfId="0" applyNumberFormat="1" applyFont="1" applyFill="1" applyBorder="1" applyAlignment="1"/>
    <xf numFmtId="1" fontId="10" fillId="4" borderId="88" xfId="0" applyNumberFormat="1" applyFont="1" applyFill="1" applyBorder="1" applyAlignment="1"/>
    <xf numFmtId="2" fontId="11" fillId="10" borderId="7" xfId="0" applyNumberFormat="1" applyFont="1" applyFill="1" applyBorder="1" applyAlignment="1"/>
    <xf numFmtId="1" fontId="4" fillId="0" borderId="76" xfId="0" applyNumberFormat="1" applyFont="1" applyBorder="1" applyAlignment="1"/>
    <xf numFmtId="1" fontId="4" fillId="0" borderId="93" xfId="0" applyNumberFormat="1" applyFont="1" applyBorder="1" applyAlignment="1"/>
    <xf numFmtId="2" fontId="5" fillId="0" borderId="9" xfId="0" applyNumberFormat="1" applyFont="1" applyBorder="1" applyAlignment="1"/>
    <xf numFmtId="2" fontId="5" fillId="0" borderId="95" xfId="0" applyNumberFormat="1" applyFont="1" applyBorder="1" applyAlignment="1"/>
    <xf numFmtId="2" fontId="5" fillId="0" borderId="66" xfId="0" applyNumberFormat="1" applyFont="1" applyBorder="1" applyAlignment="1"/>
    <xf numFmtId="2" fontId="5" fillId="0" borderId="96" xfId="0" applyNumberFormat="1" applyFont="1" applyBorder="1" applyAlignment="1"/>
    <xf numFmtId="2" fontId="5" fillId="0" borderId="97" xfId="0" applyNumberFormat="1" applyFont="1" applyBorder="1" applyAlignment="1"/>
    <xf numFmtId="2" fontId="5" fillId="0" borderId="101" xfId="0" applyNumberFormat="1" applyFont="1" applyBorder="1" applyAlignment="1"/>
    <xf numFmtId="2" fontId="5" fillId="0" borderId="102" xfId="0" applyNumberFormat="1" applyFont="1" applyBorder="1" applyAlignment="1"/>
    <xf numFmtId="2" fontId="5" fillId="0" borderId="103" xfId="0" applyNumberFormat="1" applyFont="1" applyBorder="1" applyAlignment="1"/>
    <xf numFmtId="0" fontId="5" fillId="4" borderId="85" xfId="0" applyNumberFormat="1" applyFont="1" applyFill="1" applyBorder="1" applyAlignment="1">
      <alignment horizontal="center"/>
    </xf>
    <xf numFmtId="0" fontId="5" fillId="4" borderId="104" xfId="0" applyNumberFormat="1" applyFont="1" applyFill="1" applyBorder="1" applyAlignment="1">
      <alignment horizontal="center"/>
    </xf>
    <xf numFmtId="0" fontId="6" fillId="5" borderId="105" xfId="0" applyNumberFormat="1" applyFont="1" applyFill="1" applyBorder="1" applyAlignment="1">
      <alignment horizontal="center"/>
    </xf>
    <xf numFmtId="0" fontId="6" fillId="5" borderId="106" xfId="0" applyNumberFormat="1" applyFont="1" applyFill="1" applyBorder="1" applyAlignment="1">
      <alignment horizontal="center"/>
    </xf>
    <xf numFmtId="0" fontId="6" fillId="5" borderId="107" xfId="0" applyNumberFormat="1" applyFont="1" applyFill="1" applyBorder="1" applyAlignment="1">
      <alignment horizontal="center"/>
    </xf>
    <xf numFmtId="0" fontId="10" fillId="4" borderId="89" xfId="0" applyNumberFormat="1" applyFont="1" applyFill="1" applyBorder="1" applyAlignment="1"/>
    <xf numFmtId="2" fontId="5" fillId="16" borderId="8" xfId="0" applyNumberFormat="1" applyFont="1" applyFill="1" applyBorder="1" applyAlignment="1"/>
    <xf numFmtId="2" fontId="5" fillId="16" borderId="9" xfId="0" applyNumberFormat="1" applyFont="1" applyFill="1" applyBorder="1" applyAlignment="1"/>
    <xf numFmtId="2" fontId="5" fillId="16" borderId="95" xfId="0" applyNumberFormat="1" applyFont="1" applyFill="1" applyBorder="1" applyAlignment="1"/>
    <xf numFmtId="2" fontId="5" fillId="0" borderId="108" xfId="0" applyNumberFormat="1" applyFont="1" applyBorder="1" applyAlignment="1"/>
    <xf numFmtId="2" fontId="5" fillId="0" borderId="109" xfId="0" applyNumberFormat="1" applyFont="1" applyBorder="1" applyAlignment="1"/>
    <xf numFmtId="2" fontId="5" fillId="0" borderId="110" xfId="0" applyNumberFormat="1" applyFont="1" applyBorder="1" applyAlignment="1"/>
    <xf numFmtId="2" fontId="5" fillId="16" borderId="115" xfId="0" applyNumberFormat="1" applyFont="1" applyFill="1" applyBorder="1" applyAlignment="1"/>
    <xf numFmtId="0" fontId="5" fillId="0" borderId="116" xfId="0" applyNumberFormat="1" applyFont="1" applyBorder="1" applyAlignment="1"/>
    <xf numFmtId="2" fontId="5" fillId="16" borderId="117" xfId="0" applyNumberFormat="1" applyFont="1" applyFill="1" applyBorder="1" applyAlignment="1"/>
    <xf numFmtId="2" fontId="5" fillId="16" borderId="118" xfId="0" applyNumberFormat="1" applyFont="1" applyFill="1" applyBorder="1" applyAlignment="1"/>
    <xf numFmtId="0" fontId="5" fillId="0" borderId="119" xfId="0" applyNumberFormat="1" applyFont="1" applyBorder="1" applyAlignment="1"/>
    <xf numFmtId="2" fontId="5" fillId="11" borderId="98" xfId="0" applyNumberFormat="1" applyFont="1" applyFill="1" applyBorder="1" applyAlignment="1"/>
    <xf numFmtId="2" fontId="5" fillId="11" borderId="99" xfId="0" applyNumberFormat="1" applyFont="1" applyFill="1" applyBorder="1" applyAlignment="1"/>
    <xf numFmtId="2" fontId="5" fillId="11" borderId="100" xfId="0" applyNumberFormat="1" applyFont="1" applyFill="1" applyBorder="1" applyAlignment="1"/>
    <xf numFmtId="0" fontId="6" fillId="5" borderId="120" xfId="0" applyNumberFormat="1" applyFont="1" applyFill="1" applyBorder="1" applyAlignment="1">
      <alignment horizontal="center"/>
    </xf>
    <xf numFmtId="0" fontId="6" fillId="5" borderId="121" xfId="0" applyNumberFormat="1" applyFont="1" applyFill="1" applyBorder="1" applyAlignment="1">
      <alignment horizontal="center"/>
    </xf>
    <xf numFmtId="0" fontId="5" fillId="4" borderId="74" xfId="0" applyNumberFormat="1" applyFont="1" applyFill="1" applyBorder="1" applyAlignment="1">
      <alignment horizontal="right"/>
    </xf>
    <xf numFmtId="2" fontId="5" fillId="11" borderId="108" xfId="0" applyNumberFormat="1" applyFont="1" applyFill="1" applyBorder="1" applyAlignment="1"/>
    <xf numFmtId="2" fontId="5" fillId="11" borderId="109" xfId="0" applyNumberFormat="1" applyFont="1" applyFill="1" applyBorder="1" applyAlignment="1"/>
    <xf numFmtId="2" fontId="5" fillId="11" borderId="110" xfId="0" applyNumberFormat="1" applyFont="1" applyFill="1" applyBorder="1" applyAlignment="1"/>
    <xf numFmtId="0" fontId="5" fillId="4" borderId="122" xfId="0" applyNumberFormat="1" applyFont="1" applyFill="1" applyBorder="1" applyAlignment="1">
      <alignment horizontal="center"/>
    </xf>
    <xf numFmtId="0" fontId="5" fillId="4" borderId="123" xfId="0" applyNumberFormat="1" applyFont="1" applyFill="1" applyBorder="1" applyAlignment="1">
      <alignment horizontal="center"/>
    </xf>
    <xf numFmtId="2" fontId="5" fillId="0" borderId="124" xfId="0" applyNumberFormat="1" applyFont="1" applyBorder="1" applyAlignment="1"/>
    <xf numFmtId="2" fontId="5" fillId="0" borderId="125" xfId="0" applyNumberFormat="1" applyFont="1" applyBorder="1" applyAlignment="1"/>
    <xf numFmtId="2" fontId="5" fillId="0" borderId="117" xfId="0" applyNumberFormat="1" applyFont="1" applyBorder="1" applyAlignment="1"/>
    <xf numFmtId="2" fontId="5" fillId="0" borderId="126" xfId="0" applyNumberFormat="1" applyFont="1" applyBorder="1" applyAlignment="1"/>
    <xf numFmtId="2" fontId="5" fillId="0" borderId="118" xfId="0" applyNumberFormat="1" applyFont="1" applyBorder="1" applyAlignment="1"/>
    <xf numFmtId="2" fontId="5" fillId="0" borderId="127" xfId="0" applyNumberFormat="1" applyFont="1" applyBorder="1" applyAlignment="1"/>
    <xf numFmtId="0" fontId="6" fillId="5" borderId="128" xfId="0" applyNumberFormat="1" applyFont="1" applyFill="1" applyBorder="1" applyAlignment="1">
      <alignment horizontal="center"/>
    </xf>
    <xf numFmtId="2" fontId="5" fillId="0" borderId="129" xfId="0" applyNumberFormat="1" applyFont="1" applyBorder="1" applyAlignment="1"/>
    <xf numFmtId="0" fontId="1" fillId="0" borderId="50" xfId="0" applyNumberFormat="1" applyFont="1" applyBorder="1" applyAlignment="1"/>
    <xf numFmtId="1" fontId="4" fillId="0" borderId="131" xfId="0" applyNumberFormat="1" applyFont="1" applyBorder="1" applyAlignment="1"/>
    <xf numFmtId="1" fontId="4" fillId="0" borderId="132" xfId="0" applyNumberFormat="1" applyFont="1" applyBorder="1" applyAlignment="1"/>
    <xf numFmtId="1" fontId="4" fillId="0" borderId="133" xfId="0" applyNumberFormat="1" applyFont="1" applyBorder="1" applyAlignment="1"/>
    <xf numFmtId="1" fontId="4" fillId="0" borderId="134" xfId="0" applyNumberFormat="1" applyFont="1" applyBorder="1" applyAlignment="1"/>
    <xf numFmtId="1" fontId="4" fillId="0" borderId="135" xfId="0" applyNumberFormat="1" applyFont="1" applyBorder="1" applyAlignment="1"/>
    <xf numFmtId="1" fontId="4" fillId="0" borderId="136" xfId="0" applyNumberFormat="1" applyFont="1" applyBorder="1" applyAlignment="1"/>
    <xf numFmtId="1" fontId="4" fillId="0" borderId="137" xfId="0" applyNumberFormat="1" applyFont="1" applyBorder="1" applyAlignment="1"/>
    <xf numFmtId="2" fontId="5" fillId="0" borderId="134" xfId="0" applyNumberFormat="1" applyFont="1" applyBorder="1" applyAlignment="1"/>
    <xf numFmtId="1" fontId="4" fillId="0" borderId="72" xfId="0" applyNumberFormat="1" applyFont="1" applyBorder="1" applyAlignment="1"/>
    <xf numFmtId="1" fontId="4" fillId="0" borderId="138" xfId="0" applyNumberFormat="1" applyFont="1" applyBorder="1" applyAlignment="1"/>
    <xf numFmtId="1" fontId="4" fillId="0" borderId="139" xfId="0" applyNumberFormat="1" applyFont="1" applyBorder="1" applyAlignment="1"/>
    <xf numFmtId="1" fontId="4" fillId="0" borderId="85" xfId="0" applyNumberFormat="1" applyFont="1" applyBorder="1" applyAlignment="1"/>
    <xf numFmtId="1" fontId="4" fillId="0" borderId="92" xfId="0" applyNumberFormat="1" applyFont="1" applyBorder="1" applyAlignment="1"/>
    <xf numFmtId="1" fontId="4" fillId="0" borderId="73" xfId="0" applyNumberFormat="1" applyFont="1" applyBorder="1" applyAlignment="1"/>
    <xf numFmtId="1" fontId="4" fillId="0" borderId="140" xfId="0" applyNumberFormat="1" applyFont="1" applyBorder="1" applyAlignment="1"/>
    <xf numFmtId="2" fontId="5" fillId="0" borderId="0" xfId="0" applyNumberFormat="1" applyFont="1" applyBorder="1" applyAlignment="1"/>
    <xf numFmtId="1" fontId="5" fillId="0" borderId="132" xfId="0" applyNumberFormat="1" applyFont="1" applyBorder="1" applyAlignment="1"/>
    <xf numFmtId="1" fontId="5" fillId="0" borderId="141" xfId="0" applyNumberFormat="1" applyFont="1" applyBorder="1" applyAlignment="1"/>
    <xf numFmtId="1" fontId="5" fillId="0" borderId="142" xfId="0" applyNumberFormat="1" applyFont="1" applyBorder="1" applyAlignment="1"/>
    <xf numFmtId="1" fontId="8" fillId="0" borderId="0" xfId="0" applyNumberFormat="1" applyFont="1" applyBorder="1" applyAlignment="1"/>
    <xf numFmtId="1" fontId="5" fillId="0" borderId="0" xfId="0" applyNumberFormat="1" applyFont="1" applyBorder="1" applyAlignment="1"/>
    <xf numFmtId="1" fontId="4" fillId="0" borderId="143" xfId="0" applyNumberFormat="1" applyFont="1" applyBorder="1" applyAlignment="1"/>
    <xf numFmtId="1" fontId="4" fillId="0" borderId="67" xfId="0" applyNumberFormat="1" applyFont="1" applyBorder="1" applyAlignment="1"/>
    <xf numFmtId="164" fontId="5" fillId="0" borderId="0" xfId="0" applyNumberFormat="1" applyFont="1" applyBorder="1" applyAlignment="1"/>
    <xf numFmtId="1" fontId="4" fillId="0" borderId="144" xfId="0" applyNumberFormat="1" applyFont="1" applyBorder="1" applyAlignment="1"/>
    <xf numFmtId="0" fontId="1" fillId="0" borderId="47" xfId="0" applyNumberFormat="1" applyFont="1" applyBorder="1" applyAlignment="1"/>
    <xf numFmtId="0" fontId="1" fillId="0" borderId="47" xfId="0" applyFont="1" applyBorder="1" applyAlignment="1"/>
    <xf numFmtId="1" fontId="5" fillId="0" borderId="133" xfId="0" applyNumberFormat="1" applyFont="1" applyBorder="1" applyAlignment="1"/>
    <xf numFmtId="164" fontId="5" fillId="0" borderId="81" xfId="0" applyNumberFormat="1" applyFont="1" applyBorder="1" applyAlignment="1"/>
    <xf numFmtId="1" fontId="4" fillId="0" borderId="145" xfId="0" applyNumberFormat="1" applyFont="1" applyBorder="1" applyAlignment="1"/>
    <xf numFmtId="164" fontId="5" fillId="0" borderId="81" xfId="0" applyNumberFormat="1" applyFont="1" applyBorder="1" applyAlignment="1">
      <alignment vertical="center"/>
    </xf>
    <xf numFmtId="0" fontId="9" fillId="0" borderId="130" xfId="0" applyNumberFormat="1" applyFont="1" applyBorder="1" applyAlignment="1"/>
    <xf numFmtId="2" fontId="5" fillId="0" borderId="81" xfId="0" applyNumberFormat="1" applyFont="1" applyBorder="1" applyAlignment="1"/>
    <xf numFmtId="0" fontId="5" fillId="2" borderId="30" xfId="0" applyNumberFormat="1" applyFont="1" applyFill="1" applyBorder="1" applyAlignment="1"/>
    <xf numFmtId="0" fontId="5" fillId="2" borderId="31" xfId="0" applyNumberFormat="1" applyFont="1" applyFill="1" applyBorder="1" applyAlignment="1"/>
    <xf numFmtId="0" fontId="5" fillId="2" borderId="34" xfId="0" applyNumberFormat="1" applyFont="1" applyFill="1" applyBorder="1" applyAlignment="1"/>
    <xf numFmtId="164" fontId="5" fillId="0" borderId="0" xfId="0" applyNumberFormat="1" applyFont="1" applyBorder="1" applyAlignment="1">
      <alignment vertical="center"/>
    </xf>
    <xf numFmtId="0" fontId="1" fillId="0" borderId="68" xfId="0" applyFont="1" applyBorder="1" applyAlignment="1"/>
    <xf numFmtId="0" fontId="1" fillId="0" borderId="92" xfId="0" applyFont="1" applyBorder="1" applyAlignment="1"/>
    <xf numFmtId="0" fontId="10" fillId="4" borderId="78" xfId="0" applyNumberFormat="1" applyFont="1" applyFill="1" applyBorder="1" applyAlignment="1">
      <alignment horizontal="center"/>
    </xf>
    <xf numFmtId="0" fontId="1" fillId="0" borderId="92" xfId="0" applyNumberFormat="1" applyFont="1" applyBorder="1" applyAlignment="1"/>
    <xf numFmtId="0" fontId="10" fillId="4" borderId="147" xfId="0" applyNumberFormat="1" applyFont="1" applyFill="1" applyBorder="1" applyAlignment="1"/>
    <xf numFmtId="2" fontId="5" fillId="16" borderId="94" xfId="0" applyNumberFormat="1" applyFont="1" applyFill="1" applyBorder="1" applyAlignment="1"/>
    <xf numFmtId="0" fontId="5" fillId="0" borderId="148" xfId="0" applyNumberFormat="1" applyFont="1" applyBorder="1" applyAlignment="1"/>
    <xf numFmtId="0" fontId="5" fillId="0" borderId="97" xfId="0" applyNumberFormat="1" applyFont="1" applyBorder="1" applyAlignment="1"/>
    <xf numFmtId="2" fontId="5" fillId="0" borderId="149" xfId="0" applyNumberFormat="1" applyFont="1" applyBorder="1" applyAlignment="1"/>
    <xf numFmtId="2" fontId="5" fillId="0" borderId="150" xfId="0" applyNumberFormat="1" applyFont="1" applyBorder="1" applyAlignment="1"/>
    <xf numFmtId="2" fontId="5" fillId="0" borderId="151" xfId="0" applyNumberFormat="1" applyFont="1" applyBorder="1" applyAlignment="1"/>
    <xf numFmtId="0" fontId="6" fillId="5" borderId="152" xfId="0" applyNumberFormat="1" applyFont="1" applyFill="1" applyBorder="1" applyAlignment="1">
      <alignment horizontal="center"/>
    </xf>
    <xf numFmtId="2" fontId="5" fillId="0" borderId="153" xfId="0" applyNumberFormat="1" applyFont="1" applyBorder="1" applyAlignment="1"/>
    <xf numFmtId="0" fontId="9" fillId="0" borderId="0" xfId="0" applyNumberFormat="1" applyFont="1" applyBorder="1" applyAlignment="1"/>
    <xf numFmtId="0" fontId="9" fillId="0" borderId="55" xfId="0" applyNumberFormat="1" applyFont="1" applyBorder="1" applyAlignment="1"/>
    <xf numFmtId="0" fontId="5" fillId="2" borderId="90" xfId="0" applyNumberFormat="1" applyFont="1" applyFill="1" applyBorder="1" applyAlignment="1">
      <alignment horizontal="left"/>
    </xf>
    <xf numFmtId="1" fontId="5" fillId="2" borderId="154" xfId="0" applyNumberFormat="1" applyFont="1" applyFill="1" applyBorder="1" applyAlignment="1">
      <alignment horizontal="left"/>
    </xf>
    <xf numFmtId="1" fontId="5" fillId="2" borderId="155" xfId="0" applyNumberFormat="1" applyFont="1" applyFill="1" applyBorder="1" applyAlignment="1">
      <alignment horizontal="left"/>
    </xf>
    <xf numFmtId="0" fontId="5" fillId="2" borderId="156" xfId="0" applyNumberFormat="1" applyFont="1" applyFill="1" applyBorder="1" applyAlignment="1">
      <alignment horizontal="left"/>
    </xf>
    <xf numFmtId="166" fontId="5" fillId="2" borderId="157" xfId="0" applyNumberFormat="1" applyFont="1" applyFill="1" applyBorder="1" applyAlignment="1">
      <alignment horizontal="right"/>
    </xf>
    <xf numFmtId="0" fontId="5" fillId="0" borderId="158" xfId="0" applyNumberFormat="1" applyFont="1" applyBorder="1" applyAlignment="1">
      <alignment horizontal="left"/>
    </xf>
    <xf numFmtId="0" fontId="5" fillId="0" borderId="159" xfId="0" applyNumberFormat="1" applyFont="1" applyBorder="1" applyAlignment="1">
      <alignment horizontal="left"/>
    </xf>
    <xf numFmtId="0" fontId="5" fillId="0" borderId="160" xfId="0" applyNumberFormat="1" applyFont="1" applyBorder="1" applyAlignment="1">
      <alignment horizontal="left"/>
    </xf>
    <xf numFmtId="0" fontId="5" fillId="4" borderId="162" xfId="0" applyNumberFormat="1" applyFont="1" applyFill="1" applyBorder="1" applyAlignment="1">
      <alignment horizontal="left"/>
    </xf>
    <xf numFmtId="1" fontId="5" fillId="5" borderId="124" xfId="0" applyNumberFormat="1" applyFont="1" applyFill="1" applyBorder="1" applyAlignment="1">
      <alignment horizontal="left"/>
    </xf>
    <xf numFmtId="1" fontId="5" fillId="5" borderId="117" xfId="0" applyNumberFormat="1" applyFont="1" applyFill="1" applyBorder="1" applyAlignment="1">
      <alignment horizontal="left"/>
    </xf>
    <xf numFmtId="1" fontId="5" fillId="5" borderId="118" xfId="0" applyNumberFormat="1" applyFont="1" applyFill="1" applyBorder="1" applyAlignment="1">
      <alignment horizontal="left"/>
    </xf>
    <xf numFmtId="0" fontId="5" fillId="0" borderId="42" xfId="0" applyNumberFormat="1" applyFont="1" applyBorder="1" applyAlignment="1">
      <alignment horizontal="left"/>
    </xf>
    <xf numFmtId="1" fontId="4" fillId="0" borderId="44" xfId="0" applyNumberFormat="1" applyFont="1" applyBorder="1" applyAlignment="1"/>
    <xf numFmtId="2" fontId="5" fillId="0" borderId="164" xfId="0" applyNumberFormat="1" applyFont="1" applyBorder="1" applyAlignment="1"/>
    <xf numFmtId="2" fontId="5" fillId="11" borderId="165" xfId="0" applyNumberFormat="1" applyFont="1" applyFill="1" applyBorder="1" applyAlignment="1"/>
    <xf numFmtId="2" fontId="5" fillId="16" borderId="164" xfId="0" applyNumberFormat="1" applyFont="1" applyFill="1" applyBorder="1" applyAlignment="1"/>
    <xf numFmtId="0" fontId="5" fillId="0" borderId="166" xfId="0" applyNumberFormat="1" applyFont="1" applyBorder="1" applyAlignment="1"/>
    <xf numFmtId="0" fontId="5" fillId="0" borderId="167" xfId="0" applyNumberFormat="1" applyFont="1" applyBorder="1" applyAlignment="1"/>
    <xf numFmtId="164" fontId="5" fillId="0" borderId="166" xfId="0" applyNumberFormat="1" applyFont="1" applyBorder="1" applyAlignment="1"/>
    <xf numFmtId="164" fontId="5" fillId="0" borderId="167" xfId="0" applyNumberFormat="1" applyFont="1" applyBorder="1" applyAlignment="1"/>
    <xf numFmtId="164" fontId="5" fillId="0" borderId="119" xfId="0" applyNumberFormat="1" applyFont="1" applyBorder="1" applyAlignment="1"/>
    <xf numFmtId="0" fontId="5" fillId="0" borderId="169" xfId="0" applyNumberFormat="1" applyFont="1" applyBorder="1" applyAlignment="1">
      <alignment horizontal="left"/>
    </xf>
    <xf numFmtId="1" fontId="5" fillId="5" borderId="170" xfId="0" applyNumberFormat="1" applyFont="1" applyFill="1" applyBorder="1" applyAlignment="1">
      <alignment horizontal="left"/>
    </xf>
    <xf numFmtId="0" fontId="5" fillId="0" borderId="171" xfId="0" applyNumberFormat="1" applyFont="1" applyBorder="1" applyAlignment="1">
      <alignment horizontal="left"/>
    </xf>
    <xf numFmtId="1" fontId="5" fillId="5" borderId="171" xfId="0" applyNumberFormat="1" applyFont="1" applyFill="1" applyBorder="1" applyAlignment="1">
      <alignment horizontal="left"/>
    </xf>
    <xf numFmtId="1" fontId="5" fillId="0" borderId="96" xfId="0" applyNumberFormat="1" applyFont="1" applyBorder="1" applyAlignment="1">
      <alignment horizontal="left"/>
    </xf>
    <xf numFmtId="2" fontId="5" fillId="0" borderId="172" xfId="0" applyNumberFormat="1" applyFont="1" applyBorder="1" applyAlignment="1"/>
    <xf numFmtId="2" fontId="5" fillId="0" borderId="171" xfId="0" applyNumberFormat="1" applyFont="1" applyBorder="1" applyAlignment="1"/>
    <xf numFmtId="0" fontId="5" fillId="0" borderId="171" xfId="0" applyNumberFormat="1" applyFont="1" applyBorder="1" applyAlignment="1"/>
    <xf numFmtId="165" fontId="5" fillId="0" borderId="171" xfId="0" applyNumberFormat="1" applyFont="1" applyBorder="1" applyAlignment="1"/>
    <xf numFmtId="164" fontId="5" fillId="0" borderId="173" xfId="0" applyNumberFormat="1" applyFont="1" applyBorder="1" applyAlignment="1"/>
    <xf numFmtId="1" fontId="5" fillId="5" borderId="174" xfId="0" applyNumberFormat="1" applyFont="1" applyFill="1" applyBorder="1" applyAlignment="1">
      <alignment horizontal="left"/>
    </xf>
    <xf numFmtId="0" fontId="5" fillId="0" borderId="175" xfId="0" applyNumberFormat="1" applyFont="1" applyBorder="1" applyAlignment="1">
      <alignment horizontal="left"/>
    </xf>
    <xf numFmtId="1" fontId="5" fillId="5" borderId="175" xfId="0" applyNumberFormat="1" applyFont="1" applyFill="1" applyBorder="1" applyAlignment="1">
      <alignment horizontal="left"/>
    </xf>
    <xf numFmtId="1" fontId="4" fillId="0" borderId="176" xfId="0" applyNumberFormat="1" applyFont="1" applyBorder="1" applyAlignment="1"/>
    <xf numFmtId="2" fontId="5" fillId="0" borderId="177" xfId="0" applyNumberFormat="1" applyFont="1" applyBorder="1" applyAlignment="1"/>
    <xf numFmtId="2" fontId="5" fillId="0" borderId="175" xfId="0" applyNumberFormat="1" applyFont="1" applyBorder="1" applyAlignment="1"/>
    <xf numFmtId="0" fontId="5" fillId="0" borderId="175" xfId="0" applyNumberFormat="1" applyFont="1" applyBorder="1" applyAlignment="1"/>
    <xf numFmtId="165" fontId="5" fillId="0" borderId="175" xfId="0" applyNumberFormat="1" applyFont="1" applyBorder="1" applyAlignment="1"/>
    <xf numFmtId="1" fontId="5" fillId="5" borderId="178" xfId="0" applyNumberFormat="1" applyFont="1" applyFill="1" applyBorder="1" applyAlignment="1">
      <alignment horizontal="left"/>
    </xf>
    <xf numFmtId="0" fontId="5" fillId="0" borderId="179" xfId="0" applyNumberFormat="1" applyFont="1" applyBorder="1" applyAlignment="1">
      <alignment horizontal="left"/>
    </xf>
    <xf numFmtId="1" fontId="5" fillId="5" borderId="179" xfId="0" applyNumberFormat="1" applyFont="1" applyFill="1" applyBorder="1" applyAlignment="1">
      <alignment horizontal="left"/>
    </xf>
    <xf numFmtId="2" fontId="5" fillId="0" borderId="180" xfId="0" applyNumberFormat="1" applyFont="1" applyBorder="1" applyAlignment="1"/>
    <xf numFmtId="2" fontId="5" fillId="0" borderId="179" xfId="0" applyNumberFormat="1" applyFont="1" applyBorder="1" applyAlignment="1"/>
    <xf numFmtId="2" fontId="5" fillId="0" borderId="181" xfId="0" applyNumberFormat="1" applyFont="1" applyBorder="1" applyAlignment="1"/>
    <xf numFmtId="0" fontId="5" fillId="0" borderId="179" xfId="0" applyNumberFormat="1" applyFont="1" applyBorder="1" applyAlignment="1"/>
    <xf numFmtId="165" fontId="5" fillId="0" borderId="179" xfId="0" applyNumberFormat="1" applyFont="1" applyBorder="1" applyAlignment="1"/>
    <xf numFmtId="2" fontId="5" fillId="0" borderId="182" xfId="0" applyNumberFormat="1" applyFont="1" applyBorder="1" applyAlignment="1"/>
    <xf numFmtId="2" fontId="5" fillId="0" borderId="183" xfId="0" applyNumberFormat="1" applyFont="1" applyBorder="1" applyAlignment="1"/>
    <xf numFmtId="2" fontId="5" fillId="0" borderId="184" xfId="0" applyNumberFormat="1" applyFont="1" applyBorder="1" applyAlignment="1"/>
    <xf numFmtId="0" fontId="6" fillId="5" borderId="188" xfId="0" applyNumberFormat="1" applyFont="1" applyFill="1" applyBorder="1" applyAlignment="1">
      <alignment horizontal="center"/>
    </xf>
    <xf numFmtId="0" fontId="6" fillId="5" borderId="40" xfId="0" applyNumberFormat="1" applyFont="1" applyFill="1" applyBorder="1" applyAlignment="1">
      <alignment horizontal="center"/>
    </xf>
    <xf numFmtId="0" fontId="6" fillId="5" borderId="189" xfId="0" applyNumberFormat="1" applyFont="1" applyFill="1" applyBorder="1" applyAlignment="1">
      <alignment horizontal="center"/>
    </xf>
    <xf numFmtId="2" fontId="5" fillId="11" borderId="190" xfId="0" applyNumberFormat="1" applyFont="1" applyFill="1" applyBorder="1" applyAlignment="1"/>
    <xf numFmtId="2" fontId="5" fillId="11" borderId="53" xfId="0" applyNumberFormat="1" applyFont="1" applyFill="1" applyBorder="1" applyAlignment="1"/>
    <xf numFmtId="2" fontId="5" fillId="11" borderId="67" xfId="0" applyNumberFormat="1" applyFont="1" applyFill="1" applyBorder="1" applyAlignment="1"/>
    <xf numFmtId="2" fontId="5" fillId="16" borderId="185" xfId="0" applyNumberFormat="1" applyFont="1" applyFill="1" applyBorder="1" applyAlignment="1"/>
    <xf numFmtId="2" fontId="5" fillId="16" borderId="186" xfId="0" applyNumberFormat="1" applyFont="1" applyFill="1" applyBorder="1" applyAlignment="1"/>
    <xf numFmtId="2" fontId="5" fillId="16" borderId="187" xfId="0" applyNumberFormat="1" applyFont="1" applyFill="1" applyBorder="1" applyAlignment="1"/>
    <xf numFmtId="2" fontId="5" fillId="0" borderId="170" xfId="0" applyNumberFormat="1" applyFont="1" applyBorder="1" applyAlignment="1"/>
    <xf numFmtId="2" fontId="5" fillId="0" borderId="191" xfId="0" applyNumberFormat="1" applyFont="1" applyBorder="1" applyAlignment="1"/>
    <xf numFmtId="2" fontId="5" fillId="0" borderId="174" xfId="0" applyNumberFormat="1" applyFont="1" applyBorder="1" applyAlignment="1"/>
    <xf numFmtId="2" fontId="5" fillId="0" borderId="192" xfId="0" applyNumberFormat="1" applyFont="1" applyBorder="1" applyAlignment="1"/>
    <xf numFmtId="2" fontId="5" fillId="0" borderId="178" xfId="0" applyNumberFormat="1" applyFont="1" applyBorder="1" applyAlignment="1"/>
    <xf numFmtId="2" fontId="5" fillId="0" borderId="193" xfId="0" applyNumberFormat="1" applyFont="1" applyBorder="1" applyAlignment="1"/>
    <xf numFmtId="0" fontId="5" fillId="4" borderId="122" xfId="0" applyNumberFormat="1" applyFont="1" applyFill="1" applyBorder="1" applyAlignment="1">
      <alignment horizontal="left"/>
    </xf>
    <xf numFmtId="0" fontId="5" fillId="5" borderId="94" xfId="0" applyNumberFormat="1" applyFont="1" applyFill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" fontId="4" fillId="0" borderId="9" xfId="0" applyNumberFormat="1" applyFont="1" applyBorder="1" applyAlignment="1"/>
    <xf numFmtId="1" fontId="4" fillId="0" borderId="164" xfId="0" applyNumberFormat="1" applyFont="1" applyBorder="1" applyAlignment="1"/>
    <xf numFmtId="0" fontId="5" fillId="4" borderId="196" xfId="0" applyNumberFormat="1" applyFont="1" applyFill="1" applyBorder="1" applyAlignment="1">
      <alignment horizontal="left"/>
    </xf>
    <xf numFmtId="0" fontId="5" fillId="4" borderId="197" xfId="0" applyNumberFormat="1" applyFont="1" applyFill="1" applyBorder="1" applyAlignment="1">
      <alignment horizontal="left"/>
    </xf>
    <xf numFmtId="0" fontId="5" fillId="4" borderId="198" xfId="0" applyNumberFormat="1" applyFont="1" applyFill="1" applyBorder="1" applyAlignment="1">
      <alignment horizontal="left"/>
    </xf>
    <xf numFmtId="0" fontId="5" fillId="0" borderId="117" xfId="0" applyNumberFormat="1" applyFont="1" applyBorder="1" applyAlignment="1">
      <alignment horizontal="left"/>
    </xf>
    <xf numFmtId="1" fontId="5" fillId="0" borderId="199" xfId="0" applyNumberFormat="1" applyFont="1" applyBorder="1" applyAlignment="1">
      <alignment horizontal="left"/>
    </xf>
    <xf numFmtId="1" fontId="5" fillId="0" borderId="117" xfId="0" applyNumberFormat="1" applyFont="1" applyBorder="1" applyAlignment="1">
      <alignment horizontal="left"/>
    </xf>
    <xf numFmtId="0" fontId="5" fillId="0" borderId="118" xfId="0" applyNumberFormat="1" applyFont="1" applyBorder="1" applyAlignment="1">
      <alignment horizontal="left"/>
    </xf>
    <xf numFmtId="1" fontId="5" fillId="0" borderId="200" xfId="0" applyNumberFormat="1" applyFont="1" applyBorder="1" applyAlignment="1">
      <alignment horizontal="left"/>
    </xf>
    <xf numFmtId="0" fontId="5" fillId="5" borderId="75" xfId="0" applyNumberFormat="1" applyFont="1" applyFill="1" applyBorder="1" applyAlignment="1">
      <alignment horizontal="left"/>
    </xf>
    <xf numFmtId="1" fontId="5" fillId="0" borderId="76" xfId="0" applyNumberFormat="1" applyFont="1" applyBorder="1" applyAlignment="1">
      <alignment horizontal="left"/>
    </xf>
    <xf numFmtId="1" fontId="4" fillId="0" borderId="201" xfId="0" applyNumberFormat="1" applyFont="1" applyBorder="1" applyAlignment="1"/>
    <xf numFmtId="2" fontId="5" fillId="13" borderId="9" xfId="0" applyNumberFormat="1" applyFont="1" applyFill="1" applyBorder="1" applyAlignment="1"/>
    <xf numFmtId="2" fontId="5" fillId="14" borderId="117" xfId="0" applyNumberFormat="1" applyFont="1" applyFill="1" applyBorder="1" applyAlignment="1"/>
    <xf numFmtId="2" fontId="5" fillId="0" borderId="199" xfId="0" applyNumberFormat="1" applyFont="1" applyBorder="1" applyAlignment="1"/>
    <xf numFmtId="2" fontId="5" fillId="14" borderId="118" xfId="0" applyNumberFormat="1" applyFont="1" applyFill="1" applyBorder="1" applyAlignment="1"/>
    <xf numFmtId="2" fontId="5" fillId="0" borderId="200" xfId="0" applyNumberFormat="1" applyFont="1" applyBorder="1" applyAlignment="1"/>
    <xf numFmtId="2" fontId="5" fillId="13" borderId="117" xfId="0" applyNumberFormat="1" applyFont="1" applyFill="1" applyBorder="1" applyAlignment="1"/>
    <xf numFmtId="2" fontId="5" fillId="13" borderId="118" xfId="0" applyNumberFormat="1" applyFont="1" applyFill="1" applyBorder="1" applyAlignment="1"/>
    <xf numFmtId="1" fontId="10" fillId="15" borderId="111" xfId="0" applyNumberFormat="1" applyFont="1" applyFill="1" applyBorder="1" applyAlignment="1"/>
    <xf numFmtId="0" fontId="10" fillId="5" borderId="112" xfId="0" applyNumberFormat="1" applyFont="1" applyFill="1" applyBorder="1" applyAlignment="1">
      <alignment horizontal="left" vertical="top" wrapText="1"/>
    </xf>
    <xf numFmtId="2" fontId="6" fillId="7" borderId="113" xfId="0" applyNumberFormat="1" applyFont="1" applyFill="1" applyBorder="1" applyAlignment="1"/>
    <xf numFmtId="2" fontId="6" fillId="7" borderId="114" xfId="0" applyNumberFormat="1" applyFont="1" applyFill="1" applyBorder="1" applyAlignment="1"/>
    <xf numFmtId="0" fontId="10" fillId="5" borderId="8" xfId="0" applyNumberFormat="1" applyFont="1" applyFill="1" applyBorder="1" applyAlignment="1"/>
    <xf numFmtId="0" fontId="5" fillId="5" borderId="116" xfId="0" applyNumberFormat="1" applyFont="1" applyFill="1" applyBorder="1" applyAlignment="1"/>
    <xf numFmtId="2" fontId="6" fillId="4" borderId="117" xfId="0" applyNumberFormat="1" applyFont="1" applyFill="1" applyBorder="1" applyAlignment="1"/>
    <xf numFmtId="2" fontId="5" fillId="0" borderId="199" xfId="0" applyNumberFormat="1" applyFont="1" applyBorder="1" applyAlignment="1">
      <alignment horizontal="left"/>
    </xf>
    <xf numFmtId="2" fontId="6" fillId="4" borderId="118" xfId="0" applyNumberFormat="1" applyFont="1" applyFill="1" applyBorder="1" applyAlignment="1"/>
    <xf numFmtId="2" fontId="5" fillId="0" borderId="200" xfId="0" applyNumberFormat="1" applyFont="1" applyBorder="1" applyAlignment="1">
      <alignment horizontal="left"/>
    </xf>
    <xf numFmtId="0" fontId="5" fillId="4" borderId="124" xfId="0" applyNumberFormat="1" applyFont="1" applyFill="1" applyBorder="1" applyAlignment="1">
      <alignment horizontal="left"/>
    </xf>
    <xf numFmtId="0" fontId="5" fillId="4" borderId="163" xfId="0" applyNumberFormat="1" applyFont="1" applyFill="1" applyBorder="1" applyAlignment="1">
      <alignment horizontal="left"/>
    </xf>
    <xf numFmtId="1" fontId="5" fillId="0" borderId="209" xfId="0" applyNumberFormat="1" applyFont="1" applyBorder="1" applyAlignment="1"/>
    <xf numFmtId="0" fontId="5" fillId="5" borderId="108" xfId="0" applyNumberFormat="1" applyFont="1" applyFill="1" applyBorder="1" applyAlignment="1">
      <alignment horizontal="left"/>
    </xf>
    <xf numFmtId="1" fontId="5" fillId="0" borderId="109" xfId="0" applyNumberFormat="1" applyFont="1" applyBorder="1" applyAlignment="1">
      <alignment horizontal="left"/>
    </xf>
    <xf numFmtId="1" fontId="4" fillId="0" borderId="109" xfId="0" applyNumberFormat="1" applyFont="1" applyBorder="1" applyAlignment="1"/>
    <xf numFmtId="1" fontId="4" fillId="0" borderId="165" xfId="0" applyNumberFormat="1" applyFont="1" applyBorder="1" applyAlignment="1"/>
    <xf numFmtId="0" fontId="10" fillId="5" borderId="108" xfId="0" applyNumberFormat="1" applyFont="1" applyFill="1" applyBorder="1" applyAlignment="1">
      <alignment horizontal="left" vertical="top" wrapText="1"/>
    </xf>
    <xf numFmtId="2" fontId="6" fillId="7" borderId="109" xfId="0" applyNumberFormat="1" applyFont="1" applyFill="1" applyBorder="1" applyAlignment="1"/>
    <xf numFmtId="2" fontId="6" fillId="7" borderId="110" xfId="0" applyNumberFormat="1" applyFont="1" applyFill="1" applyBorder="1" applyAlignment="1"/>
    <xf numFmtId="0" fontId="10" fillId="5" borderId="94" xfId="0" applyNumberFormat="1" applyFont="1" applyFill="1" applyBorder="1" applyAlignment="1"/>
    <xf numFmtId="2" fontId="5" fillId="0" borderId="92" xfId="0" applyNumberFormat="1" applyFont="1" applyBorder="1" applyAlignment="1"/>
    <xf numFmtId="1" fontId="10" fillId="15" borderId="134" xfId="0" applyNumberFormat="1" applyFont="1" applyFill="1" applyBorder="1" applyAlignment="1"/>
    <xf numFmtId="0" fontId="10" fillId="5" borderId="63" xfId="0" applyNumberFormat="1" applyFont="1" applyFill="1" applyBorder="1" applyAlignment="1">
      <alignment horizontal="left" vertical="top" wrapText="1"/>
    </xf>
    <xf numFmtId="2" fontId="6" fillId="7" borderId="54" xfId="0" applyNumberFormat="1" applyFont="1" applyFill="1" applyBorder="1" applyAlignment="1"/>
    <xf numFmtId="2" fontId="6" fillId="7" borderId="165" xfId="0" applyNumberFormat="1" applyFont="1" applyFill="1" applyBorder="1" applyAlignment="1"/>
    <xf numFmtId="1" fontId="4" fillId="0" borderId="95" xfId="0" applyNumberFormat="1" applyFont="1" applyBorder="1" applyAlignment="1"/>
    <xf numFmtId="2" fontId="5" fillId="0" borderId="76" xfId="0" applyNumberFormat="1" applyFont="1" applyBorder="1" applyAlignment="1"/>
    <xf numFmtId="1" fontId="5" fillId="0" borderId="9" xfId="0" applyNumberFormat="1" applyFont="1" applyBorder="1" applyAlignment="1">
      <alignment horizontal="center"/>
    </xf>
    <xf numFmtId="0" fontId="5" fillId="4" borderId="115" xfId="0" applyNumberFormat="1" applyFont="1" applyFill="1" applyBorder="1" applyAlignment="1">
      <alignment horizontal="left"/>
    </xf>
    <xf numFmtId="0" fontId="5" fillId="4" borderId="116" xfId="0" applyNumberFormat="1" applyFont="1" applyFill="1" applyBorder="1" applyAlignment="1">
      <alignment horizontal="left"/>
    </xf>
    <xf numFmtId="0" fontId="5" fillId="5" borderId="116" xfId="0" applyNumberFormat="1" applyFont="1" applyFill="1" applyBorder="1" applyAlignment="1">
      <alignment horizontal="left"/>
    </xf>
    <xf numFmtId="1" fontId="5" fillId="0" borderId="199" xfId="0" applyNumberFormat="1" applyFont="1" applyBorder="1" applyAlignment="1">
      <alignment horizontal="center"/>
    </xf>
    <xf numFmtId="1" fontId="4" fillId="0" borderId="199" xfId="0" applyNumberFormat="1" applyFont="1" applyBorder="1" applyAlignment="1"/>
    <xf numFmtId="1" fontId="4" fillId="0" borderId="200" xfId="0" applyNumberFormat="1" applyFont="1" applyBorder="1" applyAlignment="1"/>
    <xf numFmtId="2" fontId="5" fillId="22" borderId="117" xfId="0" applyNumberFormat="1" applyFont="1" applyFill="1" applyBorder="1" applyAlignment="1"/>
    <xf numFmtId="2" fontId="5" fillId="22" borderId="7" xfId="0" applyNumberFormat="1" applyFont="1" applyFill="1" applyBorder="1" applyAlignment="1"/>
    <xf numFmtId="0" fontId="10" fillId="5" borderId="84" xfId="0" applyNumberFormat="1" applyFont="1" applyFill="1" applyBorder="1" applyAlignment="1">
      <alignment wrapText="1"/>
    </xf>
    <xf numFmtId="0" fontId="10" fillId="0" borderId="52" xfId="0" applyFont="1" applyBorder="1" applyAlignment="1"/>
    <xf numFmtId="0" fontId="13" fillId="21" borderId="146" xfId="0" applyFont="1" applyFill="1" applyBorder="1" applyAlignment="1">
      <alignment wrapText="1"/>
    </xf>
    <xf numFmtId="0" fontId="5" fillId="2" borderId="63" xfId="0" applyNumberFormat="1" applyFont="1" applyFill="1" applyBorder="1" applyAlignment="1">
      <alignment horizontal="left"/>
    </xf>
    <xf numFmtId="0" fontId="2" fillId="0" borderId="0" xfId="0" applyFont="1">
      <alignment vertical="top" wrapText="1"/>
    </xf>
    <xf numFmtId="0" fontId="4" fillId="0" borderId="0" xfId="0" applyNumberFormat="1" applyFont="1" applyAlignment="1"/>
    <xf numFmtId="1" fontId="22" fillId="24" borderId="212" xfId="0" applyNumberFormat="1" applyFont="1" applyFill="1" applyBorder="1" applyAlignment="1">
      <alignment horizontal="center" vertical="center"/>
    </xf>
    <xf numFmtId="1" fontId="22" fillId="24" borderId="213" xfId="0" applyNumberFormat="1" applyFont="1" applyFill="1" applyBorder="1" applyAlignment="1">
      <alignment horizontal="center" vertical="center"/>
    </xf>
    <xf numFmtId="1" fontId="22" fillId="24" borderId="214" xfId="0" applyNumberFormat="1" applyFont="1" applyFill="1" applyBorder="1" applyAlignment="1">
      <alignment horizontal="center" vertical="center"/>
    </xf>
    <xf numFmtId="2" fontId="5" fillId="13" borderId="164" xfId="0" applyNumberFormat="1" applyFont="1" applyFill="1" applyBorder="1" applyAlignment="1"/>
    <xf numFmtId="2" fontId="5" fillId="0" borderId="201" xfId="0" applyNumberFormat="1" applyFont="1" applyBorder="1" applyAlignment="1"/>
    <xf numFmtId="0" fontId="5" fillId="0" borderId="31" xfId="0" applyNumberFormat="1" applyFont="1" applyBorder="1" applyAlignment="1">
      <alignment horizontal="left"/>
    </xf>
    <xf numFmtId="0" fontId="5" fillId="5" borderId="31" xfId="0" applyNumberFormat="1" applyFont="1" applyFill="1" applyBorder="1" applyAlignment="1">
      <alignment horizontal="left"/>
    </xf>
    <xf numFmtId="1" fontId="5" fillId="0" borderId="108" xfId="0" applyNumberFormat="1" applyFont="1" applyBorder="1" applyAlignment="1">
      <alignment horizontal="left"/>
    </xf>
    <xf numFmtId="1" fontId="4" fillId="0" borderId="110" xfId="0" applyNumberFormat="1" applyFont="1" applyBorder="1" applyAlignment="1"/>
    <xf numFmtId="0" fontId="5" fillId="5" borderId="8" xfId="0" applyNumberFormat="1" applyFont="1" applyFill="1" applyBorder="1" applyAlignment="1"/>
    <xf numFmtId="1" fontId="5" fillId="16" borderId="106" xfId="0" applyNumberFormat="1" applyFont="1" applyFill="1" applyBorder="1" applyAlignment="1">
      <alignment horizontal="left"/>
    </xf>
    <xf numFmtId="1" fontId="5" fillId="16" borderId="225" xfId="0" applyNumberFormat="1" applyFont="1" applyFill="1" applyBorder="1" applyAlignment="1">
      <alignment horizontal="left"/>
    </xf>
    <xf numFmtId="1" fontId="5" fillId="0" borderId="129" xfId="0" applyNumberFormat="1" applyFont="1" applyBorder="1" applyAlignment="1">
      <alignment horizontal="left"/>
    </xf>
    <xf numFmtId="0" fontId="5" fillId="5" borderId="226" xfId="0" applyNumberFormat="1" applyFont="1" applyFill="1" applyBorder="1" applyAlignment="1">
      <alignment horizontal="left"/>
    </xf>
    <xf numFmtId="0" fontId="5" fillId="5" borderId="147" xfId="0" applyNumberFormat="1" applyFont="1" applyFill="1" applyBorder="1" applyAlignment="1">
      <alignment horizontal="left"/>
    </xf>
    <xf numFmtId="1" fontId="5" fillId="5" borderId="94" xfId="0" applyNumberFormat="1" applyFont="1" applyFill="1" applyBorder="1" applyAlignment="1">
      <alignment horizontal="left"/>
    </xf>
    <xf numFmtId="2" fontId="5" fillId="14" borderId="9" xfId="0" applyNumberFormat="1" applyFont="1" applyFill="1" applyBorder="1" applyAlignment="1"/>
    <xf numFmtId="2" fontId="5" fillId="14" borderId="164" xfId="0" applyNumberFormat="1" applyFont="1" applyFill="1" applyBorder="1" applyAlignment="1"/>
    <xf numFmtId="2" fontId="5" fillId="0" borderId="109" xfId="0" applyNumberFormat="1" applyFont="1" applyBorder="1" applyAlignment="1">
      <alignment horizontal="left"/>
    </xf>
    <xf numFmtId="2" fontId="5" fillId="0" borderId="129" xfId="0" applyNumberFormat="1" applyFont="1" applyBorder="1" applyAlignment="1">
      <alignment horizontal="left"/>
    </xf>
    <xf numFmtId="2" fontId="5" fillId="0" borderId="165" xfId="0" applyNumberFormat="1" applyFont="1" applyBorder="1" applyAlignment="1">
      <alignment horizontal="left"/>
    </xf>
    <xf numFmtId="2" fontId="5" fillId="0" borderId="106" xfId="0" applyNumberFormat="1" applyFont="1" applyBorder="1" applyAlignment="1">
      <alignment horizontal="left"/>
    </xf>
    <xf numFmtId="2" fontId="5" fillId="0" borderId="225" xfId="0" applyNumberFormat="1" applyFont="1" applyBorder="1" applyAlignment="1">
      <alignment horizontal="left"/>
    </xf>
    <xf numFmtId="0" fontId="5" fillId="0" borderId="154" xfId="0" applyNumberFormat="1" applyFont="1" applyBorder="1" applyAlignment="1">
      <alignment horizontal="left"/>
    </xf>
    <xf numFmtId="1" fontId="5" fillId="0" borderId="190" xfId="0" applyNumberFormat="1" applyFont="1" applyBorder="1" applyAlignment="1">
      <alignment horizontal="left"/>
    </xf>
    <xf numFmtId="1" fontId="4" fillId="0" borderId="53" xfId="0" applyNumberFormat="1" applyFont="1" applyBorder="1" applyAlignment="1"/>
    <xf numFmtId="0" fontId="5" fillId="5" borderId="54" xfId="0" applyNumberFormat="1" applyFont="1" applyFill="1" applyBorder="1" applyAlignment="1">
      <alignment horizontal="left"/>
    </xf>
    <xf numFmtId="0" fontId="5" fillId="5" borderId="228" xfId="0" applyNumberFormat="1" applyFont="1" applyFill="1" applyBorder="1" applyAlignment="1">
      <alignment horizontal="left"/>
    </xf>
    <xf numFmtId="1" fontId="5" fillId="5" borderId="185" xfId="0" applyNumberFormat="1" applyFont="1" applyFill="1" applyBorder="1" applyAlignment="1">
      <alignment horizontal="left"/>
    </xf>
    <xf numFmtId="1" fontId="5" fillId="5" borderId="186" xfId="0" applyNumberFormat="1" applyFont="1" applyFill="1" applyBorder="1" applyAlignment="1">
      <alignment horizontal="left"/>
    </xf>
    <xf numFmtId="1" fontId="5" fillId="5" borderId="187" xfId="0" applyNumberFormat="1" applyFont="1" applyFill="1" applyBorder="1" applyAlignment="1">
      <alignment horizontal="left"/>
    </xf>
    <xf numFmtId="0" fontId="5" fillId="5" borderId="229" xfId="0" applyNumberFormat="1" applyFont="1" applyFill="1" applyBorder="1" applyAlignment="1">
      <alignment horizontal="left"/>
    </xf>
    <xf numFmtId="1" fontId="5" fillId="16" borderId="230" xfId="0" applyNumberFormat="1" applyFont="1" applyFill="1" applyBorder="1" applyAlignment="1">
      <alignment horizontal="left"/>
    </xf>
    <xf numFmtId="2" fontId="5" fillId="14" borderId="231" xfId="0" applyNumberFormat="1" applyFont="1" applyFill="1" applyBorder="1" applyAlignment="1"/>
    <xf numFmtId="1" fontId="5" fillId="16" borderId="231" xfId="0" applyNumberFormat="1" applyFont="1" applyFill="1" applyBorder="1" applyAlignment="1">
      <alignment horizontal="left"/>
    </xf>
    <xf numFmtId="0" fontId="16" fillId="15" borderId="46" xfId="0" applyNumberFormat="1" applyFont="1" applyFill="1" applyBorder="1" applyAlignment="1">
      <alignment horizontal="center" vertical="center"/>
    </xf>
    <xf numFmtId="0" fontId="16" fillId="15" borderId="47" xfId="0" applyNumberFormat="1" applyFont="1" applyFill="1" applyBorder="1" applyAlignment="1">
      <alignment horizontal="center" vertical="center"/>
    </xf>
    <xf numFmtId="0" fontId="16" fillId="15" borderId="48" xfId="0" applyNumberFormat="1" applyFont="1" applyFill="1" applyBorder="1" applyAlignment="1">
      <alignment horizontal="center" vertical="center"/>
    </xf>
    <xf numFmtId="0" fontId="16" fillId="15" borderId="49" xfId="0" applyNumberFormat="1" applyFont="1" applyFill="1" applyBorder="1" applyAlignment="1">
      <alignment horizontal="center" vertical="center"/>
    </xf>
    <xf numFmtId="0" fontId="16" fillId="15" borderId="50" xfId="0" applyNumberFormat="1" applyFont="1" applyFill="1" applyBorder="1" applyAlignment="1">
      <alignment horizontal="center" vertical="center"/>
    </xf>
    <xf numFmtId="0" fontId="16" fillId="15" borderId="51" xfId="0" applyNumberFormat="1" applyFont="1" applyFill="1" applyBorder="1" applyAlignment="1">
      <alignment horizontal="center" vertical="center"/>
    </xf>
    <xf numFmtId="167" fontId="15" fillId="12" borderId="40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/>
    <xf numFmtId="1" fontId="4" fillId="0" borderId="53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54" xfId="0" applyNumberFormat="1" applyFont="1" applyBorder="1" applyAlignment="1">
      <alignment horizontal="center"/>
    </xf>
    <xf numFmtId="0" fontId="18" fillId="17" borderId="4" xfId="0" applyNumberFormat="1" applyFont="1" applyFill="1" applyBorder="1" applyAlignment="1">
      <alignment horizontal="center" vertical="center"/>
    </xf>
    <xf numFmtId="0" fontId="18" fillId="17" borderId="5" xfId="0" applyNumberFormat="1" applyFont="1" applyFill="1" applyBorder="1" applyAlignment="1">
      <alignment horizontal="center" vertical="center"/>
    </xf>
    <xf numFmtId="0" fontId="18" fillId="17" borderId="6" xfId="0" applyNumberFormat="1" applyFont="1" applyFill="1" applyBorder="1" applyAlignment="1">
      <alignment horizontal="center" vertical="center"/>
    </xf>
    <xf numFmtId="0" fontId="17" fillId="17" borderId="4" xfId="0" applyNumberFormat="1" applyFont="1" applyFill="1" applyBorder="1" applyAlignment="1">
      <alignment horizontal="center" vertical="center"/>
    </xf>
    <xf numFmtId="0" fontId="17" fillId="17" borderId="5" xfId="0" applyNumberFormat="1" applyFont="1" applyFill="1" applyBorder="1" applyAlignment="1">
      <alignment horizontal="center" vertical="center"/>
    </xf>
    <xf numFmtId="0" fontId="17" fillId="17" borderId="6" xfId="0" applyNumberFormat="1" applyFont="1" applyFill="1" applyBorder="1" applyAlignment="1">
      <alignment horizontal="center" vertical="center"/>
    </xf>
    <xf numFmtId="0" fontId="19" fillId="23" borderId="215" xfId="0" applyFont="1" applyFill="1" applyBorder="1" applyAlignment="1">
      <alignment horizontal="center" vertical="center"/>
    </xf>
    <xf numFmtId="0" fontId="19" fillId="23" borderId="211" xfId="0" applyFont="1" applyFill="1" applyBorder="1" applyAlignment="1">
      <alignment horizontal="center" vertical="center"/>
    </xf>
    <xf numFmtId="0" fontId="19" fillId="23" borderId="216" xfId="0" applyFont="1" applyFill="1" applyBorder="1" applyAlignment="1">
      <alignment horizontal="center" vertical="center"/>
    </xf>
    <xf numFmtId="0" fontId="20" fillId="23" borderId="215" xfId="0" applyFont="1" applyFill="1" applyBorder="1" applyAlignment="1">
      <alignment horizontal="center" vertical="center"/>
    </xf>
    <xf numFmtId="0" fontId="20" fillId="23" borderId="211" xfId="0" applyFont="1" applyFill="1" applyBorder="1" applyAlignment="1">
      <alignment horizontal="center" vertical="center"/>
    </xf>
    <xf numFmtId="0" fontId="20" fillId="23" borderId="216" xfId="0" applyFont="1" applyFill="1" applyBorder="1" applyAlignment="1">
      <alignment horizontal="center" vertical="center"/>
    </xf>
    <xf numFmtId="0" fontId="19" fillId="20" borderId="215" xfId="0" applyFont="1" applyFill="1" applyBorder="1" applyAlignment="1">
      <alignment horizontal="center" vertical="center"/>
    </xf>
    <xf numFmtId="0" fontId="19" fillId="20" borderId="211" xfId="0" applyFont="1" applyFill="1" applyBorder="1" applyAlignment="1">
      <alignment horizontal="center" vertical="center"/>
    </xf>
    <xf numFmtId="0" fontId="19" fillId="20" borderId="216" xfId="0" applyFont="1" applyFill="1" applyBorder="1" applyAlignment="1">
      <alignment horizontal="center" vertical="center"/>
    </xf>
    <xf numFmtId="0" fontId="20" fillId="20" borderId="215" xfId="0" applyFont="1" applyFill="1" applyBorder="1" applyAlignment="1">
      <alignment horizontal="center" vertical="center"/>
    </xf>
    <xf numFmtId="0" fontId="20" fillId="20" borderId="211" xfId="0" applyFont="1" applyFill="1" applyBorder="1" applyAlignment="1">
      <alignment horizontal="center" vertical="center"/>
    </xf>
    <xf numFmtId="0" fontId="20" fillId="20" borderId="216" xfId="0" applyFont="1" applyFill="1" applyBorder="1" applyAlignment="1">
      <alignment horizontal="center" vertical="center"/>
    </xf>
    <xf numFmtId="0" fontId="22" fillId="24" borderId="215" xfId="0" applyFont="1" applyFill="1" applyBorder="1" applyAlignment="1">
      <alignment horizontal="center" vertical="center"/>
    </xf>
    <xf numFmtId="0" fontId="22" fillId="24" borderId="211" xfId="0" applyFont="1" applyFill="1" applyBorder="1" applyAlignment="1">
      <alignment horizontal="center" vertical="center"/>
    </xf>
    <xf numFmtId="0" fontId="22" fillId="24" borderId="216" xfId="0" applyFont="1" applyFill="1" applyBorder="1" applyAlignment="1">
      <alignment horizontal="center" vertical="center"/>
    </xf>
    <xf numFmtId="0" fontId="21" fillId="24" borderId="215" xfId="0" applyFont="1" applyFill="1" applyBorder="1" applyAlignment="1">
      <alignment horizontal="center" vertical="center"/>
    </xf>
    <xf numFmtId="0" fontId="21" fillId="24" borderId="211" xfId="0" applyFont="1" applyFill="1" applyBorder="1" applyAlignment="1">
      <alignment horizontal="center" vertical="center"/>
    </xf>
    <xf numFmtId="0" fontId="21" fillId="24" borderId="216" xfId="0" applyFont="1" applyFill="1" applyBorder="1" applyAlignment="1">
      <alignment horizontal="center" vertical="center"/>
    </xf>
    <xf numFmtId="0" fontId="23" fillId="24" borderId="215" xfId="0" applyFont="1" applyFill="1" applyBorder="1" applyAlignment="1">
      <alignment horizontal="center" vertical="center"/>
    </xf>
    <xf numFmtId="0" fontId="10" fillId="5" borderId="217" xfId="0" applyNumberFormat="1" applyFont="1" applyFill="1" applyBorder="1" applyAlignment="1">
      <alignment horizontal="center" wrapText="1"/>
    </xf>
    <xf numFmtId="0" fontId="10" fillId="5" borderId="218" xfId="0" applyNumberFormat="1" applyFont="1" applyFill="1" applyBorder="1" applyAlignment="1">
      <alignment horizontal="center" wrapText="1"/>
    </xf>
    <xf numFmtId="0" fontId="10" fillId="5" borderId="220" xfId="0" applyNumberFormat="1" applyFont="1" applyFill="1" applyBorder="1" applyAlignment="1">
      <alignment horizontal="center" wrapText="1"/>
    </xf>
    <xf numFmtId="0" fontId="5" fillId="5" borderId="217" xfId="0" applyNumberFormat="1" applyFont="1" applyFill="1" applyBorder="1" applyAlignment="1">
      <alignment horizontal="center"/>
    </xf>
    <xf numFmtId="0" fontId="5" fillId="5" borderId="218" xfId="0" applyNumberFormat="1" applyFont="1" applyFill="1" applyBorder="1" applyAlignment="1">
      <alignment horizontal="center"/>
    </xf>
    <xf numFmtId="0" fontId="5" fillId="5" borderId="222" xfId="0" applyNumberFormat="1" applyFont="1" applyFill="1" applyBorder="1" applyAlignment="1">
      <alignment horizontal="center"/>
    </xf>
    <xf numFmtId="0" fontId="5" fillId="5" borderId="221" xfId="0" applyNumberFormat="1" applyFont="1" applyFill="1" applyBorder="1" applyAlignment="1">
      <alignment horizontal="center"/>
    </xf>
    <xf numFmtId="0" fontId="5" fillId="5" borderId="22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12" borderId="10" xfId="0" applyNumberFormat="1" applyFont="1" applyFill="1" applyBorder="1" applyAlignment="1">
      <alignment horizontal="left"/>
    </xf>
    <xf numFmtId="1" fontId="5" fillId="12" borderId="11" xfId="0" applyNumberFormat="1" applyFont="1" applyFill="1" applyBorder="1" applyAlignment="1">
      <alignment horizontal="left"/>
    </xf>
    <xf numFmtId="1" fontId="5" fillId="12" borderId="12" xfId="0" applyNumberFormat="1" applyFont="1" applyFill="1" applyBorder="1" applyAlignment="1">
      <alignment horizontal="left"/>
    </xf>
    <xf numFmtId="0" fontId="5" fillId="17" borderId="10" xfId="0" applyNumberFormat="1" applyFont="1" applyFill="1" applyBorder="1" applyAlignment="1">
      <alignment horizontal="left"/>
    </xf>
    <xf numFmtId="1" fontId="5" fillId="17" borderId="11" xfId="0" applyNumberFormat="1" applyFont="1" applyFill="1" applyBorder="1" applyAlignment="1">
      <alignment horizontal="left"/>
    </xf>
    <xf numFmtId="1" fontId="5" fillId="17" borderId="39" xfId="0" applyNumberFormat="1" applyFont="1" applyFill="1" applyBorder="1" applyAlignment="1">
      <alignment horizontal="left"/>
    </xf>
    <xf numFmtId="164" fontId="10" fillId="16" borderId="62" xfId="0" applyNumberFormat="1" applyFont="1" applyFill="1" applyBorder="1" applyAlignment="1">
      <alignment horizontal="center"/>
    </xf>
    <xf numFmtId="164" fontId="10" fillId="16" borderId="63" xfId="0" applyNumberFormat="1" applyFont="1" applyFill="1" applyBorder="1" applyAlignment="1">
      <alignment horizontal="center"/>
    </xf>
    <xf numFmtId="164" fontId="10" fillId="16" borderId="6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0" fillId="5" borderId="217" xfId="0" applyNumberFormat="1" applyFont="1" applyFill="1" applyBorder="1" applyAlignment="1">
      <alignment horizontal="center"/>
    </xf>
    <xf numFmtId="0" fontId="10" fillId="5" borderId="218" xfId="0" applyNumberFormat="1" applyFont="1" applyFill="1" applyBorder="1" applyAlignment="1">
      <alignment horizontal="center"/>
    </xf>
    <xf numFmtId="0" fontId="10" fillId="5" borderId="222" xfId="0" applyNumberFormat="1" applyFont="1" applyFill="1" applyBorder="1" applyAlignment="1">
      <alignment horizontal="center"/>
    </xf>
    <xf numFmtId="0" fontId="5" fillId="5" borderId="219" xfId="0" applyNumberFormat="1" applyFont="1" applyFill="1" applyBorder="1" applyAlignment="1">
      <alignment horizontal="center"/>
    </xf>
    <xf numFmtId="0" fontId="5" fillId="5" borderId="223" xfId="0" applyNumberFormat="1" applyFont="1" applyFill="1" applyBorder="1" applyAlignment="1">
      <alignment horizontal="center"/>
    </xf>
    <xf numFmtId="0" fontId="10" fillId="5" borderId="220" xfId="0" applyNumberFormat="1" applyFont="1" applyFill="1" applyBorder="1" applyAlignment="1">
      <alignment horizontal="center"/>
    </xf>
    <xf numFmtId="0" fontId="5" fillId="5" borderId="224" xfId="0" applyNumberFormat="1" applyFont="1" applyFill="1" applyBorder="1" applyAlignment="1">
      <alignment horizontal="center"/>
    </xf>
    <xf numFmtId="0" fontId="5" fillId="5" borderId="108" xfId="0" applyNumberFormat="1" applyFont="1" applyFill="1" applyBorder="1" applyAlignment="1">
      <alignment horizontal="center"/>
    </xf>
    <xf numFmtId="0" fontId="5" fillId="5" borderId="94" xfId="0" applyNumberFormat="1" applyFont="1" applyFill="1" applyBorder="1" applyAlignment="1">
      <alignment horizontal="center"/>
    </xf>
    <xf numFmtId="0" fontId="5" fillId="5" borderId="75" xfId="0" applyNumberFormat="1" applyFont="1" applyFill="1" applyBorder="1" applyAlignment="1">
      <alignment horizontal="center"/>
    </xf>
    <xf numFmtId="0" fontId="5" fillId="5" borderId="125" xfId="0" applyNumberFormat="1" applyFont="1" applyFill="1" applyBorder="1" applyAlignment="1">
      <alignment horizontal="center"/>
    </xf>
    <xf numFmtId="0" fontId="5" fillId="11" borderId="0" xfId="0" applyNumberFormat="1" applyFont="1" applyFill="1" applyBorder="1" applyAlignment="1">
      <alignment horizontal="center"/>
    </xf>
    <xf numFmtId="0" fontId="5" fillId="2" borderId="194" xfId="0" applyNumberFormat="1" applyFont="1" applyFill="1" applyBorder="1" applyAlignment="1"/>
    <xf numFmtId="1" fontId="5" fillId="2" borderId="132" xfId="0" applyNumberFormat="1" applyFont="1" applyFill="1" applyBorder="1" applyAlignment="1"/>
    <xf numFmtId="1" fontId="5" fillId="2" borderId="195" xfId="0" applyNumberFormat="1" applyFont="1" applyFill="1" applyBorder="1" applyAlignment="1"/>
    <xf numFmtId="0" fontId="5" fillId="12" borderId="203" xfId="0" applyNumberFormat="1" applyFont="1" applyFill="1" applyBorder="1" applyAlignment="1"/>
    <xf numFmtId="1" fontId="5" fillId="12" borderId="159" xfId="0" applyNumberFormat="1" applyFont="1" applyFill="1" applyBorder="1" applyAlignment="1"/>
    <xf numFmtId="1" fontId="5" fillId="12" borderId="204" xfId="0" applyNumberFormat="1" applyFont="1" applyFill="1" applyBorder="1" applyAlignment="1"/>
    <xf numFmtId="0" fontId="5" fillId="17" borderId="62" xfId="0" applyNumberFormat="1" applyFont="1" applyFill="1" applyBorder="1" applyAlignment="1">
      <alignment horizontal="left"/>
    </xf>
    <xf numFmtId="0" fontId="5" fillId="17" borderId="63" xfId="0" applyNumberFormat="1" applyFont="1" applyFill="1" applyBorder="1" applyAlignment="1">
      <alignment horizontal="left"/>
    </xf>
    <xf numFmtId="0" fontId="5" fillId="17" borderId="64" xfId="0" applyNumberFormat="1" applyFont="1" applyFill="1" applyBorder="1" applyAlignment="1">
      <alignment horizontal="left"/>
    </xf>
    <xf numFmtId="0" fontId="5" fillId="18" borderId="62" xfId="0" applyNumberFormat="1" applyFont="1" applyFill="1" applyBorder="1" applyAlignment="1">
      <alignment horizontal="left"/>
    </xf>
    <xf numFmtId="0" fontId="5" fillId="18" borderId="63" xfId="0" applyNumberFormat="1" applyFont="1" applyFill="1" applyBorder="1" applyAlignment="1">
      <alignment horizontal="left"/>
    </xf>
    <xf numFmtId="0" fontId="5" fillId="18" borderId="64" xfId="0" applyNumberFormat="1" applyFont="1" applyFill="1" applyBorder="1" applyAlignment="1">
      <alignment horizontal="left"/>
    </xf>
    <xf numFmtId="164" fontId="13" fillId="19" borderId="63" xfId="0" applyNumberFormat="1" applyFont="1" applyFill="1" applyBorder="1" applyAlignment="1">
      <alignment horizontal="left"/>
    </xf>
    <xf numFmtId="164" fontId="13" fillId="19" borderId="64" xfId="0" applyNumberFormat="1" applyFont="1" applyFill="1" applyBorder="1" applyAlignment="1">
      <alignment horizontal="left"/>
    </xf>
    <xf numFmtId="0" fontId="14" fillId="0" borderId="40" xfId="0" applyFont="1" applyBorder="1" applyAlignment="1">
      <alignment horizontal="center"/>
    </xf>
    <xf numFmtId="0" fontId="5" fillId="5" borderId="56" xfId="0" applyNumberFormat="1" applyFont="1" applyFill="1" applyBorder="1" applyAlignment="1">
      <alignment horizontal="center"/>
    </xf>
    <xf numFmtId="1" fontId="5" fillId="5" borderId="57" xfId="0" applyNumberFormat="1" applyFont="1" applyFill="1" applyBorder="1" applyAlignment="1">
      <alignment horizontal="center"/>
    </xf>
    <xf numFmtId="1" fontId="5" fillId="5" borderId="58" xfId="0" applyNumberFormat="1" applyFont="1" applyFill="1" applyBorder="1" applyAlignment="1">
      <alignment horizontal="center"/>
    </xf>
    <xf numFmtId="1" fontId="5" fillId="5" borderId="82" xfId="0" applyNumberFormat="1" applyFont="1" applyFill="1" applyBorder="1" applyAlignment="1">
      <alignment horizontal="center"/>
    </xf>
    <xf numFmtId="0" fontId="10" fillId="5" borderId="56" xfId="0" applyNumberFormat="1" applyFont="1" applyFill="1" applyBorder="1" applyAlignment="1">
      <alignment horizontal="center" wrapText="1"/>
    </xf>
    <xf numFmtId="1" fontId="5" fillId="5" borderId="57" xfId="0" applyNumberFormat="1" applyFont="1" applyFill="1" applyBorder="1" applyAlignment="1">
      <alignment horizontal="center" wrapText="1"/>
    </xf>
    <xf numFmtId="1" fontId="5" fillId="5" borderId="58" xfId="0" applyNumberFormat="1" applyFont="1" applyFill="1" applyBorder="1" applyAlignment="1">
      <alignment horizontal="center" wrapText="1"/>
    </xf>
    <xf numFmtId="0" fontId="10" fillId="2" borderId="194" xfId="0" applyNumberFormat="1" applyFont="1" applyFill="1" applyBorder="1" applyAlignment="1"/>
    <xf numFmtId="0" fontId="5" fillId="5" borderId="205" xfId="0" applyNumberFormat="1" applyFont="1" applyFill="1" applyBorder="1" applyAlignment="1">
      <alignment horizontal="center"/>
    </xf>
    <xf numFmtId="1" fontId="5" fillId="5" borderId="19" xfId="0" applyNumberFormat="1" applyFont="1" applyFill="1" applyBorder="1" applyAlignment="1">
      <alignment horizontal="center"/>
    </xf>
    <xf numFmtId="1" fontId="5" fillId="5" borderId="20" xfId="0" applyNumberFormat="1" applyFont="1" applyFill="1" applyBorder="1" applyAlignment="1">
      <alignment horizontal="center"/>
    </xf>
    <xf numFmtId="0" fontId="5" fillId="5" borderId="207" xfId="0" applyNumberFormat="1" applyFont="1" applyFill="1" applyBorder="1" applyAlignment="1">
      <alignment horizontal="center"/>
    </xf>
    <xf numFmtId="0" fontId="5" fillId="5" borderId="18" xfId="0" applyNumberFormat="1" applyFont="1" applyFill="1" applyBorder="1" applyAlignment="1">
      <alignment horizontal="center"/>
    </xf>
    <xf numFmtId="1" fontId="5" fillId="5" borderId="206" xfId="0" applyNumberFormat="1" applyFont="1" applyFill="1" applyBorder="1" applyAlignment="1">
      <alignment horizontal="center"/>
    </xf>
    <xf numFmtId="0" fontId="10" fillId="5" borderId="56" xfId="0" applyNumberFormat="1" applyFont="1" applyFill="1" applyBorder="1" applyAlignment="1">
      <alignment horizontal="center"/>
    </xf>
    <xf numFmtId="1" fontId="5" fillId="5" borderId="208" xfId="0" applyNumberFormat="1" applyFont="1" applyFill="1" applyBorder="1" applyAlignment="1">
      <alignment horizontal="center"/>
    </xf>
    <xf numFmtId="0" fontId="5" fillId="5" borderId="83" xfId="0" applyNumberFormat="1" applyFont="1" applyFill="1" applyBorder="1" applyAlignment="1">
      <alignment horizontal="center"/>
    </xf>
    <xf numFmtId="0" fontId="10" fillId="2" borderId="203" xfId="0" applyNumberFormat="1" applyFont="1" applyFill="1" applyBorder="1" applyAlignment="1"/>
    <xf numFmtId="1" fontId="5" fillId="2" borderId="159" xfId="0" applyNumberFormat="1" applyFont="1" applyFill="1" applyBorder="1" applyAlignment="1"/>
    <xf numFmtId="1" fontId="5" fillId="2" borderId="204" xfId="0" applyNumberFormat="1" applyFont="1" applyFill="1" applyBorder="1" applyAlignment="1"/>
    <xf numFmtId="0" fontId="5" fillId="5" borderId="56" xfId="0" applyNumberFormat="1" applyFont="1" applyFill="1" applyBorder="1" applyAlignment="1">
      <alignment horizontal="center" wrapText="1"/>
    </xf>
    <xf numFmtId="0" fontId="5" fillId="17" borderId="62" xfId="0" applyNumberFormat="1" applyFont="1" applyFill="1" applyBorder="1" applyAlignment="1"/>
    <xf numFmtId="0" fontId="5" fillId="17" borderId="63" xfId="0" applyNumberFormat="1" applyFont="1" applyFill="1" applyBorder="1" applyAlignment="1"/>
    <xf numFmtId="0" fontId="5" fillId="17" borderId="64" xfId="0" applyNumberFormat="1" applyFont="1" applyFill="1" applyBorder="1" applyAlignment="1"/>
    <xf numFmtId="0" fontId="13" fillId="20" borderId="90" xfId="0" applyFont="1" applyFill="1" applyBorder="1" applyAlignment="1"/>
    <xf numFmtId="0" fontId="13" fillId="20" borderId="154" xfId="0" applyFont="1" applyFill="1" applyBorder="1" applyAlignment="1"/>
    <xf numFmtId="0" fontId="13" fillId="20" borderId="91" xfId="0" applyFont="1" applyFill="1" applyBorder="1" applyAlignment="1"/>
    <xf numFmtId="0" fontId="5" fillId="5" borderId="227" xfId="0" applyNumberFormat="1" applyFont="1" applyFill="1" applyBorder="1" applyAlignment="1">
      <alignment horizontal="center"/>
    </xf>
    <xf numFmtId="0" fontId="5" fillId="2" borderId="203" xfId="0" applyNumberFormat="1" applyFont="1" applyFill="1" applyBorder="1" applyAlignment="1"/>
    <xf numFmtId="0" fontId="5" fillId="17" borderId="158" xfId="0" applyNumberFormat="1" applyFont="1" applyFill="1" applyBorder="1" applyAlignment="1">
      <alignment horizontal="left"/>
    </xf>
    <xf numFmtId="1" fontId="5" fillId="17" borderId="159" xfId="0" applyNumberFormat="1" applyFont="1" applyFill="1" applyBorder="1" applyAlignment="1">
      <alignment horizontal="left"/>
    </xf>
    <xf numFmtId="1" fontId="5" fillId="17" borderId="161" xfId="0" applyNumberFormat="1" applyFont="1" applyFill="1" applyBorder="1" applyAlignment="1">
      <alignment horizontal="left"/>
    </xf>
    <xf numFmtId="0" fontId="5" fillId="12" borderId="158" xfId="0" applyNumberFormat="1" applyFont="1" applyFill="1" applyBorder="1" applyAlignment="1">
      <alignment horizontal="left"/>
    </xf>
    <xf numFmtId="1" fontId="5" fillId="12" borderId="159" xfId="0" applyNumberFormat="1" applyFont="1" applyFill="1" applyBorder="1" applyAlignment="1">
      <alignment horizontal="left"/>
    </xf>
    <xf numFmtId="1" fontId="5" fillId="12" borderId="160" xfId="0" applyNumberFormat="1" applyFont="1" applyFill="1" applyBorder="1" applyAlignment="1">
      <alignment horizontal="left"/>
    </xf>
    <xf numFmtId="0" fontId="5" fillId="12" borderId="90" xfId="0" applyNumberFormat="1" applyFont="1" applyFill="1" applyBorder="1" applyAlignment="1"/>
    <xf numFmtId="0" fontId="5" fillId="12" borderId="154" xfId="0" applyNumberFormat="1" applyFont="1" applyFill="1" applyBorder="1" applyAlignment="1"/>
    <xf numFmtId="0" fontId="5" fillId="12" borderId="91" xfId="0" applyNumberFormat="1" applyFont="1" applyFill="1" applyBorder="1" applyAlignment="1"/>
    <xf numFmtId="1" fontId="5" fillId="5" borderId="210" xfId="0" applyNumberFormat="1" applyFont="1" applyFill="1" applyBorder="1" applyAlignment="1">
      <alignment horizontal="center"/>
    </xf>
    <xf numFmtId="0" fontId="5" fillId="25" borderId="202" xfId="0" applyNumberFormat="1" applyFont="1" applyFill="1" applyBorder="1" applyAlignment="1">
      <alignment horizontal="center"/>
    </xf>
    <xf numFmtId="1" fontId="5" fillId="25" borderId="57" xfId="0" applyNumberFormat="1" applyFont="1" applyFill="1" applyBorder="1" applyAlignment="1">
      <alignment horizontal="center"/>
    </xf>
    <xf numFmtId="1" fontId="5" fillId="25" borderId="58" xfId="0" applyNumberFormat="1" applyFont="1" applyFill="1" applyBorder="1" applyAlignment="1">
      <alignment horizontal="center"/>
    </xf>
    <xf numFmtId="0" fontId="5" fillId="25" borderId="205" xfId="0" applyNumberFormat="1" applyFont="1" applyFill="1" applyBorder="1" applyAlignment="1">
      <alignment horizontal="center"/>
    </xf>
    <xf numFmtId="1" fontId="5" fillId="25" borderId="19" xfId="0" applyNumberFormat="1" applyFont="1" applyFill="1" applyBorder="1" applyAlignment="1">
      <alignment horizontal="center"/>
    </xf>
    <xf numFmtId="1" fontId="5" fillId="25" borderId="20" xfId="0" applyNumberFormat="1" applyFont="1" applyFill="1" applyBorder="1" applyAlignment="1">
      <alignment horizontal="center"/>
    </xf>
    <xf numFmtId="0" fontId="10" fillId="2" borderId="59" xfId="0" applyNumberFormat="1" applyFont="1" applyFill="1" applyBorder="1" applyAlignment="1">
      <alignment horizontal="left"/>
    </xf>
    <xf numFmtId="1" fontId="5" fillId="2" borderId="60" xfId="0" applyNumberFormat="1" applyFont="1" applyFill="1" applyBorder="1" applyAlignment="1">
      <alignment horizontal="left"/>
    </xf>
    <xf numFmtId="1" fontId="5" fillId="2" borderId="61" xfId="0" applyNumberFormat="1" applyFont="1" applyFill="1" applyBorder="1" applyAlignment="1">
      <alignment horizontal="left"/>
    </xf>
    <xf numFmtId="166" fontId="5" fillId="2" borderId="168" xfId="0" applyNumberFormat="1" applyFont="1" applyFill="1" applyBorder="1" applyAlignment="1">
      <alignment horizontal="center"/>
    </xf>
    <xf numFmtId="166" fontId="5" fillId="2" borderId="159" xfId="0" applyNumberFormat="1" applyFont="1" applyFill="1" applyBorder="1" applyAlignment="1">
      <alignment horizontal="center"/>
    </xf>
    <xf numFmtId="166" fontId="5" fillId="2" borderId="161" xfId="0" applyNumberFormat="1" applyFont="1" applyFill="1" applyBorder="1" applyAlignment="1">
      <alignment horizontal="center"/>
    </xf>
    <xf numFmtId="0" fontId="5" fillId="17" borderId="169" xfId="0" applyNumberFormat="1" applyFont="1" applyFill="1" applyBorder="1" applyAlignment="1">
      <alignment horizontal="left"/>
    </xf>
    <xf numFmtId="0" fontId="5" fillId="12" borderId="59" xfId="0" applyNumberFormat="1" applyFont="1" applyFill="1" applyBorder="1" applyAlignment="1">
      <alignment horizontal="left"/>
    </xf>
    <xf numFmtId="1" fontId="5" fillId="12" borderId="60" xfId="0" applyNumberFormat="1" applyFont="1" applyFill="1" applyBorder="1" applyAlignment="1">
      <alignment horizontal="left"/>
    </xf>
    <xf numFmtId="1" fontId="5" fillId="12" borderId="61" xfId="0" applyNumberFormat="1" applyFont="1" applyFill="1" applyBorder="1" applyAlignment="1">
      <alignment horizontal="left"/>
    </xf>
    <xf numFmtId="164" fontId="13" fillId="19" borderId="62" xfId="0" applyNumberFormat="1" applyFont="1" applyFill="1" applyBorder="1" applyAlignment="1">
      <alignment horizontal="left"/>
    </xf>
    <xf numFmtId="0" fontId="5" fillId="2" borderId="62" xfId="0" applyNumberFormat="1" applyFont="1" applyFill="1" applyBorder="1" applyAlignment="1">
      <alignment horizontal="left"/>
    </xf>
    <xf numFmtId="0" fontId="5" fillId="2" borderId="63" xfId="0" applyNumberFormat="1" applyFont="1" applyFill="1" applyBorder="1" applyAlignment="1">
      <alignment horizontal="left"/>
    </xf>
    <xf numFmtId="0" fontId="5" fillId="2" borderId="64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IU323"/>
  <sheetViews>
    <sheetView showGridLines="0" tabSelected="1" zoomScaleNormal="100" workbookViewId="0">
      <selection activeCell="F209" sqref="F209"/>
    </sheetView>
  </sheetViews>
  <sheetFormatPr baseColWidth="10" defaultColWidth="8.625" defaultRowHeight="12.75" customHeight="1" x14ac:dyDescent="0.15"/>
  <cols>
    <col min="1" max="1" width="3.125" style="385" customWidth="1"/>
    <col min="2" max="2" width="12.5" style="386" customWidth="1"/>
    <col min="3" max="3" width="16.875" style="386" customWidth="1"/>
    <col min="4" max="4" width="15.125" style="386" customWidth="1"/>
    <col min="5" max="6" width="15.625" style="386" customWidth="1"/>
    <col min="7" max="255" width="8.625" style="386" customWidth="1"/>
    <col min="256" max="16384" width="8.625" style="385"/>
  </cols>
  <sheetData>
    <row r="1" spans="2:26" ht="19" customHeight="1" x14ac:dyDescent="0.15">
      <c r="B1" s="429"/>
      <c r="C1" s="429"/>
      <c r="D1" s="429"/>
      <c r="E1" s="429"/>
      <c r="F1" s="429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</row>
    <row r="2" spans="2:26" ht="21" customHeight="1" x14ac:dyDescent="0.15">
      <c r="B2" s="428">
        <v>45199</v>
      </c>
      <c r="C2" s="428"/>
      <c r="D2" s="428"/>
      <c r="E2" s="428"/>
      <c r="F2" s="428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 spans="2:26" ht="16" customHeight="1" x14ac:dyDescent="0.15">
      <c r="B3" s="428"/>
      <c r="C3" s="428"/>
      <c r="D3" s="428"/>
      <c r="E3" s="428"/>
      <c r="F3" s="428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 spans="2:26" ht="16" customHeight="1" x14ac:dyDescent="0.15">
      <c r="B4" s="430"/>
      <c r="C4" s="430"/>
      <c r="D4" s="430"/>
      <c r="E4" s="430"/>
      <c r="F4" s="430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 spans="2:26" ht="16" customHeight="1" x14ac:dyDescent="0.15">
      <c r="B5" s="422" t="s">
        <v>0</v>
      </c>
      <c r="C5" s="423"/>
      <c r="D5" s="423"/>
      <c r="E5" s="423"/>
      <c r="F5" s="424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</row>
    <row r="6" spans="2:26" ht="16" customHeight="1" x14ac:dyDescent="0.15">
      <c r="B6" s="425"/>
      <c r="C6" s="426"/>
      <c r="D6" s="426"/>
      <c r="E6" s="426"/>
      <c r="F6" s="427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</row>
    <row r="7" spans="2:26" ht="16" customHeight="1" x14ac:dyDescent="0.15">
      <c r="B7" s="431"/>
      <c r="C7" s="431"/>
      <c r="D7" s="431"/>
      <c r="E7" s="431"/>
      <c r="F7" s="431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</row>
    <row r="8" spans="2:26" ht="16" customHeight="1" x14ac:dyDescent="0.15">
      <c r="B8" s="432"/>
      <c r="C8" s="432"/>
      <c r="D8" s="432"/>
      <c r="E8" s="432"/>
      <c r="F8" s="432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</row>
    <row r="9" spans="2:26" ht="20" customHeight="1" x14ac:dyDescent="0.15">
      <c r="B9" s="436" t="s">
        <v>112</v>
      </c>
      <c r="C9" s="433" t="s">
        <v>2</v>
      </c>
      <c r="D9" s="433" t="s">
        <v>3</v>
      </c>
      <c r="E9" s="433" t="s">
        <v>4</v>
      </c>
      <c r="F9" s="433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</row>
    <row r="10" spans="2:26" ht="20" customHeight="1" x14ac:dyDescent="0.15">
      <c r="B10" s="437"/>
      <c r="C10" s="434"/>
      <c r="D10" s="434"/>
      <c r="E10" s="434"/>
      <c r="F10" s="434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</row>
    <row r="11" spans="2:26" ht="20" customHeight="1" x14ac:dyDescent="0.15">
      <c r="B11" s="438"/>
      <c r="C11" s="435"/>
      <c r="D11" s="435"/>
      <c r="E11" s="435"/>
      <c r="F11" s="43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</row>
    <row r="12" spans="2:26" ht="20" customHeight="1" x14ac:dyDescent="0.2">
      <c r="B12" s="2" t="s">
        <v>113</v>
      </c>
      <c r="C12" s="3"/>
      <c r="D12" s="3"/>
      <c r="E12" s="5"/>
      <c r="F12" s="3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</row>
    <row r="13" spans="2:26" ht="20" customHeight="1" x14ac:dyDescent="0.2">
      <c r="B13" s="2" t="s">
        <v>114</v>
      </c>
      <c r="C13" s="3"/>
      <c r="D13" s="3"/>
      <c r="E13" s="5"/>
      <c r="F13" s="3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</row>
    <row r="14" spans="2:26" ht="20" customHeight="1" x14ac:dyDescent="0.2">
      <c r="B14" s="2" t="s">
        <v>115</v>
      </c>
      <c r="C14" s="3"/>
      <c r="D14" s="3"/>
      <c r="E14" s="5"/>
      <c r="F14" s="3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</row>
    <row r="15" spans="2:26" ht="20" customHeight="1" x14ac:dyDescent="0.2">
      <c r="B15" s="2" t="s">
        <v>116</v>
      </c>
      <c r="C15" s="3"/>
      <c r="D15" s="3"/>
      <c r="E15" s="5"/>
      <c r="F15" s="3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</row>
    <row r="16" spans="2:26" ht="20" customHeight="1" x14ac:dyDescent="0.2">
      <c r="B16" s="2" t="s">
        <v>117</v>
      </c>
      <c r="C16" s="3"/>
      <c r="D16" s="3"/>
      <c r="E16" s="5"/>
      <c r="F16" s="3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</row>
    <row r="17" spans="2:26" ht="20" customHeight="1" x14ac:dyDescent="0.2">
      <c r="B17" s="2" t="s">
        <v>118</v>
      </c>
      <c r="C17" s="3"/>
      <c r="D17" s="3"/>
      <c r="E17" s="5"/>
      <c r="F17" s="3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</row>
    <row r="18" spans="2:26" ht="20" customHeight="1" x14ac:dyDescent="0.2">
      <c r="B18" s="2" t="s">
        <v>128</v>
      </c>
      <c r="C18" s="3"/>
      <c r="D18" s="3"/>
      <c r="E18" s="5"/>
      <c r="F18" s="3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</row>
    <row r="19" spans="2:26" ht="20" customHeight="1" x14ac:dyDescent="0.2">
      <c r="B19" s="2" t="s">
        <v>129</v>
      </c>
      <c r="C19" s="3"/>
      <c r="D19" s="3"/>
      <c r="E19" s="5"/>
      <c r="F19" s="3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</row>
    <row r="20" spans="2:26" ht="20" customHeight="1" x14ac:dyDescent="0.2">
      <c r="B20" s="2" t="s">
        <v>130</v>
      </c>
      <c r="C20" s="3"/>
      <c r="D20" s="3"/>
      <c r="E20" s="5"/>
      <c r="F20" s="3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</row>
    <row r="21" spans="2:26" ht="20" customHeight="1" x14ac:dyDescent="0.2">
      <c r="B21" s="2" t="s">
        <v>131</v>
      </c>
      <c r="C21" s="3"/>
      <c r="D21" s="3"/>
      <c r="E21" s="5"/>
      <c r="F21" s="3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</row>
    <row r="22" spans="2:26" ht="20" customHeight="1" x14ac:dyDescent="0.2">
      <c r="B22" s="2" t="s">
        <v>132</v>
      </c>
      <c r="C22" s="3"/>
      <c r="D22" s="3"/>
      <c r="E22" s="5"/>
      <c r="F22" s="3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</row>
    <row r="23" spans="2:26" ht="20" customHeight="1" x14ac:dyDescent="0.2">
      <c r="B23" s="2" t="s">
        <v>133</v>
      </c>
      <c r="C23" s="3"/>
      <c r="D23" s="3"/>
      <c r="E23" s="5"/>
      <c r="F23" s="3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</row>
    <row r="24" spans="2:26" ht="20" customHeight="1" x14ac:dyDescent="0.2">
      <c r="B24" s="2" t="s">
        <v>134</v>
      </c>
      <c r="C24" s="3"/>
      <c r="D24" s="3"/>
      <c r="E24" s="5"/>
      <c r="F24" s="3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</row>
    <row r="25" spans="2:26" ht="20" customHeight="1" x14ac:dyDescent="0.2">
      <c r="B25" s="2" t="s">
        <v>135</v>
      </c>
      <c r="C25" s="3"/>
      <c r="D25" s="3"/>
      <c r="E25" s="5"/>
      <c r="F25" s="3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</row>
    <row r="26" spans="2:26" ht="20" customHeight="1" x14ac:dyDescent="0.2">
      <c r="B26" s="2" t="s">
        <v>136</v>
      </c>
      <c r="C26" s="4"/>
      <c r="D26" s="4"/>
      <c r="E26" s="5"/>
      <c r="F26" s="4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</row>
    <row r="27" spans="2:26" ht="20" customHeight="1" x14ac:dyDescent="0.2">
      <c r="B27" s="2" t="s">
        <v>224</v>
      </c>
      <c r="C27" s="4"/>
      <c r="D27" s="4"/>
      <c r="E27" s="5"/>
      <c r="F27" s="4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</row>
    <row r="28" spans="2:26" ht="20" customHeight="1" x14ac:dyDescent="0.2">
      <c r="B28" s="2" t="s">
        <v>225</v>
      </c>
      <c r="C28" s="4"/>
      <c r="D28" s="4"/>
      <c r="E28" s="5"/>
      <c r="F28" s="4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</row>
    <row r="29" spans="2:26" ht="20" customHeight="1" x14ac:dyDescent="0.2">
      <c r="B29" s="2" t="s">
        <v>226</v>
      </c>
      <c r="C29" s="4"/>
      <c r="D29" s="4"/>
      <c r="E29" s="5"/>
      <c r="F29" s="4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</row>
    <row r="30" spans="2:26" ht="20" customHeight="1" x14ac:dyDescent="0.2">
      <c r="B30" s="2" t="s">
        <v>227</v>
      </c>
      <c r="C30" s="4"/>
      <c r="D30" s="4"/>
      <c r="E30" s="5"/>
      <c r="F30" s="4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</row>
    <row r="31" spans="2:26" ht="20" customHeight="1" x14ac:dyDescent="0.2">
      <c r="B31" s="2" t="s">
        <v>228</v>
      </c>
      <c r="C31" s="4"/>
      <c r="D31" s="4"/>
      <c r="E31" s="5"/>
      <c r="F31" s="4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</row>
    <row r="32" spans="2:26" ht="20" customHeight="1" x14ac:dyDescent="0.15">
      <c r="B32" s="436" t="s">
        <v>5</v>
      </c>
      <c r="C32" s="433" t="s">
        <v>2</v>
      </c>
      <c r="D32" s="433" t="s">
        <v>3</v>
      </c>
      <c r="E32" s="433" t="s">
        <v>4</v>
      </c>
      <c r="F32" s="433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</row>
    <row r="33" spans="2:26" ht="20" customHeight="1" x14ac:dyDescent="0.15">
      <c r="B33" s="437"/>
      <c r="C33" s="434"/>
      <c r="D33" s="434"/>
      <c r="E33" s="434"/>
      <c r="F33" s="434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</row>
    <row r="34" spans="2:26" ht="20" customHeight="1" x14ac:dyDescent="0.15">
      <c r="B34" s="438"/>
      <c r="C34" s="435"/>
      <c r="D34" s="435"/>
      <c r="E34" s="435"/>
      <c r="F34" s="43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</row>
    <row r="35" spans="2:26" ht="20" customHeight="1" x14ac:dyDescent="0.2">
      <c r="B35" s="2" t="s">
        <v>6</v>
      </c>
      <c r="C35" s="3" t="s">
        <v>293</v>
      </c>
      <c r="D35" s="3" t="s">
        <v>294</v>
      </c>
      <c r="E35" s="4" t="s">
        <v>295</v>
      </c>
      <c r="F35" s="3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</row>
    <row r="36" spans="2:26" ht="20" customHeight="1" x14ac:dyDescent="0.2">
      <c r="B36" s="2" t="s">
        <v>7</v>
      </c>
      <c r="C36" s="3"/>
      <c r="D36" s="3"/>
      <c r="E36" s="4"/>
      <c r="F36" s="3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</row>
    <row r="37" spans="2:26" ht="20" customHeight="1" x14ac:dyDescent="0.2">
      <c r="B37" s="2" t="s">
        <v>8</v>
      </c>
      <c r="C37" s="4"/>
      <c r="D37" s="4"/>
      <c r="E37" s="4"/>
      <c r="F37" s="4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</row>
    <row r="38" spans="2:26" ht="20" customHeight="1" x14ac:dyDescent="0.2">
      <c r="B38" s="2" t="s">
        <v>137</v>
      </c>
      <c r="C38" s="5"/>
      <c r="D38" s="5"/>
      <c r="E38" s="4"/>
      <c r="F38" s="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</row>
    <row r="39" spans="2:26" ht="20" customHeight="1" x14ac:dyDescent="0.2">
      <c r="B39" s="2" t="s">
        <v>138</v>
      </c>
      <c r="C39" s="5"/>
      <c r="D39" s="5"/>
      <c r="E39" s="4"/>
      <c r="F39" s="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</row>
    <row r="40" spans="2:26" ht="20" customHeight="1" x14ac:dyDescent="0.2">
      <c r="B40" s="2" t="s">
        <v>139</v>
      </c>
      <c r="C40" s="5"/>
      <c r="D40" s="5"/>
      <c r="E40" s="4"/>
      <c r="F40" s="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</row>
    <row r="41" spans="2:26" ht="20" customHeight="1" x14ac:dyDescent="0.2">
      <c r="B41" s="2" t="s">
        <v>140</v>
      </c>
      <c r="C41" s="5"/>
      <c r="D41" s="5"/>
      <c r="E41" s="4"/>
      <c r="F41" s="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</row>
    <row r="42" spans="2:26" ht="20" customHeight="1" x14ac:dyDescent="0.2">
      <c r="B42" s="2" t="s">
        <v>141</v>
      </c>
      <c r="C42" s="5"/>
      <c r="D42" s="5"/>
      <c r="E42" s="4"/>
      <c r="F42" s="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</row>
    <row r="43" spans="2:26" ht="20" customHeight="1" x14ac:dyDescent="0.2">
      <c r="B43" s="2" t="s">
        <v>142</v>
      </c>
      <c r="C43" s="5"/>
      <c r="D43" s="5"/>
      <c r="E43" s="4"/>
      <c r="F43" s="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</row>
    <row r="44" spans="2:26" ht="20" customHeight="1" x14ac:dyDescent="0.2">
      <c r="B44" s="2" t="s">
        <v>143</v>
      </c>
      <c r="C44" s="5"/>
      <c r="D44" s="5"/>
      <c r="E44" s="4"/>
      <c r="F44" s="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</row>
    <row r="45" spans="2:26" ht="20" customHeight="1" x14ac:dyDescent="0.2">
      <c r="B45" s="2" t="s">
        <v>144</v>
      </c>
      <c r="C45" s="5"/>
      <c r="D45" s="5"/>
      <c r="E45" s="4"/>
      <c r="F45" s="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</row>
    <row r="46" spans="2:26" ht="20" customHeight="1" x14ac:dyDescent="0.2">
      <c r="B46" s="2" t="s">
        <v>145</v>
      </c>
      <c r="C46" s="5"/>
      <c r="D46" s="5"/>
      <c r="E46" s="4"/>
      <c r="F46" s="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</row>
    <row r="47" spans="2:26" ht="20" customHeight="1" x14ac:dyDescent="0.2">
      <c r="B47" s="2" t="s">
        <v>146</v>
      </c>
      <c r="C47" s="5"/>
      <c r="D47" s="5"/>
      <c r="E47" s="4"/>
      <c r="F47" s="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</row>
    <row r="48" spans="2:26" ht="20" customHeight="1" x14ac:dyDescent="0.2">
      <c r="B48" s="2" t="s">
        <v>147</v>
      </c>
      <c r="C48" s="5"/>
      <c r="D48" s="5"/>
      <c r="E48" s="4"/>
      <c r="F48" s="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</row>
    <row r="49" spans="2:26" ht="20" customHeight="1" x14ac:dyDescent="0.2">
      <c r="B49" s="2" t="s">
        <v>148</v>
      </c>
      <c r="C49" s="5"/>
      <c r="D49" s="5"/>
      <c r="E49" s="4"/>
      <c r="F49" s="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</row>
    <row r="50" spans="2:26" ht="20" customHeight="1" x14ac:dyDescent="0.2">
      <c r="B50" s="2" t="s">
        <v>229</v>
      </c>
      <c r="C50" s="5"/>
      <c r="D50" s="5"/>
      <c r="E50" s="4"/>
      <c r="F50" s="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</row>
    <row r="51" spans="2:26" ht="20" customHeight="1" x14ac:dyDescent="0.2">
      <c r="B51" s="2" t="s">
        <v>230</v>
      </c>
      <c r="C51" s="5"/>
      <c r="D51" s="5"/>
      <c r="E51" s="4"/>
      <c r="F51" s="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</row>
    <row r="52" spans="2:26" ht="20" customHeight="1" x14ac:dyDescent="0.2">
      <c r="B52" s="2" t="s">
        <v>231</v>
      </c>
      <c r="C52" s="5"/>
      <c r="D52" s="5"/>
      <c r="E52" s="4"/>
      <c r="F52" s="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</row>
    <row r="53" spans="2:26" ht="20" customHeight="1" x14ac:dyDescent="0.2">
      <c r="B53" s="2" t="s">
        <v>232</v>
      </c>
      <c r="C53" s="5"/>
      <c r="D53" s="5"/>
      <c r="E53" s="4"/>
      <c r="F53" s="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</row>
    <row r="54" spans="2:26" ht="20" customHeight="1" x14ac:dyDescent="0.2">
      <c r="B54" s="2" t="s">
        <v>233</v>
      </c>
      <c r="C54" s="5"/>
      <c r="D54" s="5"/>
      <c r="E54" s="4"/>
      <c r="F54" s="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</row>
    <row r="55" spans="2:26" ht="20" customHeight="1" x14ac:dyDescent="0.15">
      <c r="B55" s="439" t="s">
        <v>9</v>
      </c>
      <c r="C55" s="442" t="s">
        <v>2</v>
      </c>
      <c r="D55" s="442" t="s">
        <v>3</v>
      </c>
      <c r="E55" s="442" t="s">
        <v>4</v>
      </c>
      <c r="F55" s="442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</row>
    <row r="56" spans="2:26" ht="20" customHeight="1" x14ac:dyDescent="0.15">
      <c r="B56" s="440"/>
      <c r="C56" s="443"/>
      <c r="D56" s="443"/>
      <c r="E56" s="443"/>
      <c r="F56" s="443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</row>
    <row r="57" spans="2:26" ht="20" customHeight="1" x14ac:dyDescent="0.15">
      <c r="B57" s="441"/>
      <c r="C57" s="444"/>
      <c r="D57" s="444"/>
      <c r="E57" s="444"/>
      <c r="F57" s="444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</row>
    <row r="58" spans="2:26" ht="20" customHeight="1" x14ac:dyDescent="0.2">
      <c r="B58" s="2" t="s">
        <v>10</v>
      </c>
      <c r="C58" s="3" t="s">
        <v>287</v>
      </c>
      <c r="D58" s="3" t="s">
        <v>288</v>
      </c>
      <c r="E58" s="4" t="s">
        <v>289</v>
      </c>
      <c r="F58" s="3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</row>
    <row r="59" spans="2:26" ht="20" customHeight="1" x14ac:dyDescent="0.2">
      <c r="B59" s="2" t="s">
        <v>81</v>
      </c>
      <c r="C59" s="3" t="s">
        <v>290</v>
      </c>
      <c r="D59" s="3" t="s">
        <v>291</v>
      </c>
      <c r="E59" s="4" t="s">
        <v>292</v>
      </c>
      <c r="F59" s="3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</row>
    <row r="60" spans="2:26" ht="20" customHeight="1" x14ac:dyDescent="0.2">
      <c r="B60" s="2" t="s">
        <v>82</v>
      </c>
      <c r="C60" s="4"/>
      <c r="D60" s="4"/>
      <c r="E60" s="4"/>
      <c r="F60" s="4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</row>
    <row r="61" spans="2:26" ht="20" customHeight="1" x14ac:dyDescent="0.2">
      <c r="B61" s="2" t="s">
        <v>149</v>
      </c>
      <c r="C61" s="5"/>
      <c r="D61" s="5"/>
      <c r="E61" s="4"/>
      <c r="F61" s="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</row>
    <row r="62" spans="2:26" ht="20" customHeight="1" x14ac:dyDescent="0.2">
      <c r="B62" s="2" t="s">
        <v>150</v>
      </c>
      <c r="C62" s="5"/>
      <c r="D62" s="5"/>
      <c r="E62" s="4"/>
      <c r="F62" s="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</row>
    <row r="63" spans="2:26" ht="20" customHeight="1" x14ac:dyDescent="0.2">
      <c r="B63" s="2" t="s">
        <v>151</v>
      </c>
      <c r="C63" s="5"/>
      <c r="D63" s="5"/>
      <c r="E63" s="4"/>
      <c r="F63" s="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</row>
    <row r="64" spans="2:26" ht="20" customHeight="1" x14ac:dyDescent="0.2">
      <c r="B64" s="2" t="s">
        <v>152</v>
      </c>
      <c r="C64" s="5"/>
      <c r="D64" s="5"/>
      <c r="E64" s="4"/>
      <c r="F64" s="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</row>
    <row r="65" spans="2:26" ht="20" customHeight="1" x14ac:dyDescent="0.2">
      <c r="B65" s="2" t="s">
        <v>153</v>
      </c>
      <c r="C65" s="5"/>
      <c r="D65" s="5"/>
      <c r="E65" s="4"/>
      <c r="F65" s="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</row>
    <row r="66" spans="2:26" ht="20" customHeight="1" x14ac:dyDescent="0.2">
      <c r="B66" s="2" t="s">
        <v>154</v>
      </c>
      <c r="C66" s="5"/>
      <c r="D66" s="5"/>
      <c r="E66" s="4"/>
      <c r="F66" s="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</row>
    <row r="67" spans="2:26" ht="20" customHeight="1" x14ac:dyDescent="0.2">
      <c r="B67" s="2" t="s">
        <v>155</v>
      </c>
      <c r="C67" s="5"/>
      <c r="D67" s="5"/>
      <c r="E67" s="4"/>
      <c r="F67" s="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</row>
    <row r="68" spans="2:26" ht="20" customHeight="1" x14ac:dyDescent="0.2">
      <c r="B68" s="2" t="s">
        <v>156</v>
      </c>
      <c r="C68" s="5"/>
      <c r="D68" s="5"/>
      <c r="E68" s="4"/>
      <c r="F68" s="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</row>
    <row r="69" spans="2:26" ht="20" customHeight="1" x14ac:dyDescent="0.2">
      <c r="B69" s="2" t="s">
        <v>157</v>
      </c>
      <c r="C69" s="5"/>
      <c r="D69" s="5"/>
      <c r="E69" s="4"/>
      <c r="F69" s="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</row>
    <row r="70" spans="2:26" ht="20" customHeight="1" x14ac:dyDescent="0.2">
      <c r="B70" s="2" t="s">
        <v>158</v>
      </c>
      <c r="C70" s="5"/>
      <c r="D70" s="5"/>
      <c r="E70" s="4"/>
      <c r="F70" s="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</row>
    <row r="71" spans="2:26" ht="20" customHeight="1" x14ac:dyDescent="0.2">
      <c r="B71" s="2" t="s">
        <v>159</v>
      </c>
      <c r="C71" s="5"/>
      <c r="D71" s="5"/>
      <c r="E71" s="4"/>
      <c r="F71" s="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2:26" ht="20" customHeight="1" x14ac:dyDescent="0.2">
      <c r="B72" s="2" t="s">
        <v>160</v>
      </c>
      <c r="C72" s="5"/>
      <c r="D72" s="5"/>
      <c r="E72" s="4"/>
      <c r="F72" s="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</row>
    <row r="73" spans="2:26" ht="20" customHeight="1" x14ac:dyDescent="0.2">
      <c r="B73" s="2" t="s">
        <v>161</v>
      </c>
      <c r="C73" s="5"/>
      <c r="D73" s="5"/>
      <c r="E73" s="4"/>
      <c r="F73" s="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2:26" ht="20" customHeight="1" x14ac:dyDescent="0.2">
      <c r="B74" s="2" t="s">
        <v>162</v>
      </c>
      <c r="C74" s="5"/>
      <c r="D74" s="5"/>
      <c r="E74" s="4"/>
      <c r="F74" s="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</row>
    <row r="75" spans="2:26" ht="20" customHeight="1" x14ac:dyDescent="0.2">
      <c r="B75" s="2" t="s">
        <v>163</v>
      </c>
      <c r="C75" s="5"/>
      <c r="D75" s="5"/>
      <c r="E75" s="4"/>
      <c r="F75" s="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</row>
    <row r="76" spans="2:26" ht="20" customHeight="1" x14ac:dyDescent="0.2">
      <c r="B76" s="2" t="s">
        <v>164</v>
      </c>
      <c r="C76" s="5"/>
      <c r="D76" s="5"/>
      <c r="E76" s="4"/>
      <c r="F76" s="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</row>
    <row r="77" spans="2:26" ht="20" customHeight="1" x14ac:dyDescent="0.2">
      <c r="B77" s="2" t="s">
        <v>165</v>
      </c>
      <c r="C77" s="5"/>
      <c r="D77" s="5"/>
      <c r="E77" s="4"/>
      <c r="F77" s="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</row>
    <row r="78" spans="2:26" ht="20" customHeight="1" x14ac:dyDescent="0.15">
      <c r="B78" s="439" t="s">
        <v>11</v>
      </c>
      <c r="C78" s="442" t="s">
        <v>2</v>
      </c>
      <c r="D78" s="442" t="s">
        <v>3</v>
      </c>
      <c r="E78" s="442" t="s">
        <v>4</v>
      </c>
      <c r="F78" s="442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</row>
    <row r="79" spans="2:26" ht="20" customHeight="1" x14ac:dyDescent="0.15">
      <c r="B79" s="440"/>
      <c r="C79" s="443"/>
      <c r="D79" s="443"/>
      <c r="E79" s="443"/>
      <c r="F79" s="443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</row>
    <row r="80" spans="2:26" ht="20" customHeight="1" x14ac:dyDescent="0.15">
      <c r="B80" s="441"/>
      <c r="C80" s="444"/>
      <c r="D80" s="444"/>
      <c r="E80" s="444"/>
      <c r="F80" s="444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</row>
    <row r="81" spans="2:26" ht="20" customHeight="1" x14ac:dyDescent="0.2">
      <c r="B81" s="6" t="s">
        <v>70</v>
      </c>
      <c r="C81" s="4" t="s">
        <v>281</v>
      </c>
      <c r="D81" s="4" t="s">
        <v>282</v>
      </c>
      <c r="E81" s="4" t="s">
        <v>283</v>
      </c>
      <c r="F81" s="3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</row>
    <row r="82" spans="2:26" ht="20" customHeight="1" x14ac:dyDescent="0.2">
      <c r="B82" s="6" t="s">
        <v>166</v>
      </c>
      <c r="C82" s="3" t="s">
        <v>284</v>
      </c>
      <c r="D82" s="3" t="s">
        <v>285</v>
      </c>
      <c r="E82" s="4" t="s">
        <v>286</v>
      </c>
      <c r="F82" s="4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</row>
    <row r="83" spans="2:26" ht="20" customHeight="1" x14ac:dyDescent="0.2">
      <c r="B83" s="6" t="s">
        <v>167</v>
      </c>
      <c r="C83" s="4"/>
      <c r="D83" s="4"/>
      <c r="E83" s="4"/>
      <c r="F83" s="4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</row>
    <row r="84" spans="2:26" ht="20" customHeight="1" x14ac:dyDescent="0.2">
      <c r="B84" s="6" t="s">
        <v>168</v>
      </c>
      <c r="C84" s="4"/>
      <c r="D84" s="4"/>
      <c r="E84" s="4"/>
      <c r="F84" s="4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</row>
    <row r="85" spans="2:26" ht="20" customHeight="1" x14ac:dyDescent="0.2">
      <c r="B85" s="6" t="s">
        <v>169</v>
      </c>
      <c r="C85" s="3"/>
      <c r="D85" s="3"/>
      <c r="E85" s="4"/>
      <c r="F85" s="4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</row>
    <row r="86" spans="2:26" ht="20" customHeight="1" x14ac:dyDescent="0.2">
      <c r="B86" s="6" t="s">
        <v>170</v>
      </c>
      <c r="C86" s="4"/>
      <c r="D86" s="4"/>
      <c r="E86" s="4"/>
      <c r="F86" s="4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</row>
    <row r="87" spans="2:26" ht="20" customHeight="1" x14ac:dyDescent="0.2">
      <c r="B87" s="6" t="s">
        <v>171</v>
      </c>
      <c r="C87" s="5"/>
      <c r="D87" s="5"/>
      <c r="E87" s="4"/>
      <c r="F87" s="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</row>
    <row r="88" spans="2:26" ht="20" customHeight="1" x14ac:dyDescent="0.2">
      <c r="B88" s="6" t="s">
        <v>172</v>
      </c>
      <c r="C88" s="5"/>
      <c r="D88" s="5"/>
      <c r="E88" s="4"/>
      <c r="F88" s="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</row>
    <row r="89" spans="2:26" ht="20" customHeight="1" x14ac:dyDescent="0.2">
      <c r="B89" s="6" t="s">
        <v>173</v>
      </c>
      <c r="C89" s="5"/>
      <c r="D89" s="5"/>
      <c r="E89" s="4"/>
      <c r="F89" s="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</row>
    <row r="90" spans="2:26" ht="20" customHeight="1" x14ac:dyDescent="0.2">
      <c r="B90" s="6" t="s">
        <v>174</v>
      </c>
      <c r="C90" s="5"/>
      <c r="D90" s="5"/>
      <c r="E90" s="4"/>
      <c r="F90" s="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</row>
    <row r="91" spans="2:26" ht="20" customHeight="1" x14ac:dyDescent="0.2">
      <c r="B91" s="6" t="s">
        <v>175</v>
      </c>
      <c r="C91" s="5"/>
      <c r="D91" s="5"/>
      <c r="E91" s="4"/>
      <c r="F91" s="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2:26" ht="20" customHeight="1" x14ac:dyDescent="0.2">
      <c r="B92" s="6" t="s">
        <v>176</v>
      </c>
      <c r="C92" s="5"/>
      <c r="D92" s="5"/>
      <c r="E92" s="4"/>
      <c r="F92" s="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</row>
    <row r="93" spans="2:26" ht="20" customHeight="1" x14ac:dyDescent="0.2">
      <c r="B93" s="6" t="s">
        <v>177</v>
      </c>
      <c r="C93" s="5"/>
      <c r="D93" s="5"/>
      <c r="E93" s="4"/>
      <c r="F93" s="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</row>
    <row r="94" spans="2:26" ht="20" customHeight="1" x14ac:dyDescent="0.2">
      <c r="B94" s="6" t="s">
        <v>178</v>
      </c>
      <c r="C94" s="5"/>
      <c r="D94" s="5"/>
      <c r="E94" s="4"/>
      <c r="F94" s="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</row>
    <row r="95" spans="2:26" ht="20" customHeight="1" x14ac:dyDescent="0.2">
      <c r="B95" s="6" t="s">
        <v>179</v>
      </c>
      <c r="C95" s="5"/>
      <c r="D95" s="5"/>
      <c r="E95" s="4"/>
      <c r="F95" s="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</row>
    <row r="96" spans="2:26" ht="20" customHeight="1" x14ac:dyDescent="0.2">
      <c r="B96" s="6" t="s">
        <v>180</v>
      </c>
      <c r="C96" s="5"/>
      <c r="D96" s="5"/>
      <c r="E96" s="4"/>
      <c r="F96" s="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</row>
    <row r="97" spans="2:26" ht="20" customHeight="1" x14ac:dyDescent="0.2">
      <c r="B97" s="6" t="s">
        <v>181</v>
      </c>
      <c r="C97" s="5"/>
      <c r="D97" s="5"/>
      <c r="E97" s="4"/>
      <c r="F97" s="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</row>
    <row r="98" spans="2:26" ht="20" customHeight="1" x14ac:dyDescent="0.2">
      <c r="B98" s="6" t="s">
        <v>182</v>
      </c>
      <c r="C98" s="5"/>
      <c r="D98" s="5"/>
      <c r="E98" s="4"/>
      <c r="F98" s="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</row>
    <row r="99" spans="2:26" ht="20" customHeight="1" x14ac:dyDescent="0.2">
      <c r="B99" s="6" t="s">
        <v>183</v>
      </c>
      <c r="C99" s="5"/>
      <c r="D99" s="5"/>
      <c r="E99" s="4"/>
      <c r="F99" s="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</row>
    <row r="100" spans="2:26" ht="20" customHeight="1" x14ac:dyDescent="0.2">
      <c r="B100" s="6" t="s">
        <v>184</v>
      </c>
      <c r="C100" s="5"/>
      <c r="D100" s="5"/>
      <c r="E100" s="4"/>
      <c r="F100" s="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</row>
    <row r="101" spans="2:26" ht="20" customHeight="1" x14ac:dyDescent="0.15">
      <c r="B101" s="445" t="s">
        <v>122</v>
      </c>
      <c r="C101" s="448" t="s">
        <v>2</v>
      </c>
      <c r="D101" s="448" t="s">
        <v>3</v>
      </c>
      <c r="E101" s="448" t="s">
        <v>4</v>
      </c>
      <c r="F101" s="448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</row>
    <row r="102" spans="2:26" ht="20" customHeight="1" x14ac:dyDescent="0.15">
      <c r="B102" s="446"/>
      <c r="C102" s="449"/>
      <c r="D102" s="449"/>
      <c r="E102" s="449"/>
      <c r="F102" s="449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</row>
    <row r="103" spans="2:26" ht="20" customHeight="1" x14ac:dyDescent="0.15">
      <c r="B103" s="447"/>
      <c r="C103" s="450"/>
      <c r="D103" s="450"/>
      <c r="E103" s="450"/>
      <c r="F103" s="450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</row>
    <row r="104" spans="2:26" ht="20" customHeight="1" x14ac:dyDescent="0.2">
      <c r="B104" s="2" t="s">
        <v>76</v>
      </c>
      <c r="C104" s="3"/>
      <c r="D104" s="3"/>
      <c r="E104" s="4"/>
      <c r="F104" s="3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</row>
    <row r="105" spans="2:26" ht="20" customHeight="1" x14ac:dyDescent="0.2">
      <c r="B105" s="2" t="s">
        <v>77</v>
      </c>
      <c r="C105" s="3"/>
      <c r="D105" s="3"/>
      <c r="E105" s="4"/>
      <c r="F105" s="3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</row>
    <row r="106" spans="2:26" ht="20" customHeight="1" x14ac:dyDescent="0.2">
      <c r="B106" s="2" t="s">
        <v>78</v>
      </c>
      <c r="C106" s="3"/>
      <c r="D106" s="3"/>
      <c r="E106" s="4"/>
      <c r="F106" s="3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</row>
    <row r="107" spans="2:26" ht="20" customHeight="1" x14ac:dyDescent="0.2">
      <c r="B107" s="2" t="s">
        <v>79</v>
      </c>
      <c r="C107" s="3"/>
      <c r="D107" s="3"/>
      <c r="E107" s="4"/>
      <c r="F107" s="3"/>
      <c r="G107" s="385"/>
      <c r="H107" s="38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</row>
    <row r="108" spans="2:26" ht="20" customHeight="1" x14ac:dyDescent="0.2">
      <c r="B108" s="2" t="s">
        <v>119</v>
      </c>
      <c r="C108" s="3"/>
      <c r="D108" s="3"/>
      <c r="E108" s="4"/>
      <c r="F108" s="3"/>
      <c r="G108" s="385"/>
      <c r="H108" s="38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</row>
    <row r="109" spans="2:26" ht="20" customHeight="1" x14ac:dyDescent="0.2">
      <c r="B109" s="2" t="s">
        <v>187</v>
      </c>
      <c r="C109" s="3"/>
      <c r="D109" s="3"/>
      <c r="E109" s="4"/>
      <c r="F109" s="3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</row>
    <row r="110" spans="2:26" ht="20" customHeight="1" x14ac:dyDescent="0.2">
      <c r="B110" s="2" t="s">
        <v>188</v>
      </c>
      <c r="C110" s="3"/>
      <c r="D110" s="3"/>
      <c r="E110" s="4"/>
      <c r="F110" s="3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</row>
    <row r="111" spans="2:26" ht="20" customHeight="1" x14ac:dyDescent="0.2">
      <c r="B111" s="2" t="s">
        <v>189</v>
      </c>
      <c r="C111" s="7"/>
      <c r="D111" s="7"/>
      <c r="E111" s="4"/>
      <c r="F111" s="7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</row>
    <row r="112" spans="2:26" ht="20" customHeight="1" x14ac:dyDescent="0.2">
      <c r="B112" s="2" t="s">
        <v>190</v>
      </c>
      <c r="C112" s="7"/>
      <c r="D112" s="7"/>
      <c r="E112" s="4"/>
      <c r="F112" s="7"/>
      <c r="G112" s="38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</row>
    <row r="113" spans="2:26" ht="20" customHeight="1" x14ac:dyDescent="0.2">
      <c r="B113" s="2" t="s">
        <v>191</v>
      </c>
      <c r="C113" s="7"/>
      <c r="D113" s="7"/>
      <c r="E113" s="4"/>
      <c r="F113" s="7"/>
      <c r="G113" s="38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</row>
    <row r="114" spans="2:26" ht="20" customHeight="1" x14ac:dyDescent="0.2">
      <c r="B114" s="2" t="s">
        <v>192</v>
      </c>
      <c r="C114" s="7"/>
      <c r="D114" s="7"/>
      <c r="E114" s="4"/>
      <c r="F114" s="7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</row>
    <row r="115" spans="2:26" ht="20" customHeight="1" x14ac:dyDescent="0.2">
      <c r="B115" s="2" t="s">
        <v>193</v>
      </c>
      <c r="C115" s="7"/>
      <c r="D115" s="7"/>
      <c r="E115" s="4"/>
      <c r="F115" s="7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</row>
    <row r="116" spans="2:26" ht="20" customHeight="1" x14ac:dyDescent="0.2">
      <c r="B116" s="2" t="s">
        <v>194</v>
      </c>
      <c r="C116" s="7"/>
      <c r="D116" s="7"/>
      <c r="E116" s="4"/>
      <c r="F116" s="7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</row>
    <row r="117" spans="2:26" ht="20" customHeight="1" x14ac:dyDescent="0.2">
      <c r="B117" s="2" t="s">
        <v>195</v>
      </c>
      <c r="C117" s="7"/>
      <c r="D117" s="7"/>
      <c r="E117" s="4"/>
      <c r="F117" s="7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</row>
    <row r="118" spans="2:26" ht="20" customHeight="1" x14ac:dyDescent="0.2">
      <c r="B118" s="2" t="s">
        <v>196</v>
      </c>
      <c r="C118" s="7"/>
      <c r="D118" s="7"/>
      <c r="E118" s="4"/>
      <c r="F118" s="7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</row>
    <row r="119" spans="2:26" ht="20" customHeight="1" x14ac:dyDescent="0.2">
      <c r="B119" s="2" t="s">
        <v>197</v>
      </c>
      <c r="C119" s="7"/>
      <c r="D119" s="7"/>
      <c r="E119" s="4"/>
      <c r="F119" s="7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</row>
    <row r="120" spans="2:26" ht="20" customHeight="1" x14ac:dyDescent="0.2">
      <c r="B120" s="2" t="s">
        <v>198</v>
      </c>
      <c r="C120" s="5"/>
      <c r="D120" s="5"/>
      <c r="E120" s="4"/>
      <c r="F120" s="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</row>
    <row r="121" spans="2:26" ht="20" customHeight="1" x14ac:dyDescent="0.2">
      <c r="B121" s="2" t="s">
        <v>199</v>
      </c>
      <c r="C121" s="5"/>
      <c r="D121" s="5"/>
      <c r="E121" s="4"/>
      <c r="F121" s="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</row>
    <row r="122" spans="2:26" ht="20" customHeight="1" x14ac:dyDescent="0.2">
      <c r="B122" s="2" t="s">
        <v>200</v>
      </c>
      <c r="C122" s="5"/>
      <c r="D122" s="5"/>
      <c r="E122" s="4"/>
      <c r="F122" s="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</row>
    <row r="123" spans="2:26" ht="20" customHeight="1" x14ac:dyDescent="0.2">
      <c r="B123" s="2" t="s">
        <v>201</v>
      </c>
      <c r="C123" s="5"/>
      <c r="D123" s="5"/>
      <c r="E123" s="4"/>
      <c r="F123" s="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</row>
    <row r="124" spans="2:26" ht="20" customHeight="1" x14ac:dyDescent="0.15">
      <c r="B124" s="445" t="s">
        <v>123</v>
      </c>
      <c r="C124" s="448" t="s">
        <v>2</v>
      </c>
      <c r="D124" s="448" t="s">
        <v>3</v>
      </c>
      <c r="E124" s="448" t="s">
        <v>4</v>
      </c>
      <c r="F124" s="448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</row>
    <row r="125" spans="2:26" ht="20" customHeight="1" x14ac:dyDescent="0.15">
      <c r="B125" s="446"/>
      <c r="C125" s="449"/>
      <c r="D125" s="449"/>
      <c r="E125" s="449"/>
      <c r="F125" s="449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</row>
    <row r="126" spans="2:26" ht="20" customHeight="1" x14ac:dyDescent="0.15">
      <c r="B126" s="447"/>
      <c r="C126" s="450"/>
      <c r="D126" s="450"/>
      <c r="E126" s="450"/>
      <c r="F126" s="450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</row>
    <row r="127" spans="2:26" ht="20" customHeight="1" x14ac:dyDescent="0.2">
      <c r="B127" s="2" t="s">
        <v>12</v>
      </c>
      <c r="C127" s="3" t="s">
        <v>302</v>
      </c>
      <c r="D127" s="3" t="s">
        <v>303</v>
      </c>
      <c r="E127" s="4" t="s">
        <v>304</v>
      </c>
      <c r="F127" s="3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</row>
    <row r="128" spans="2:26" ht="20" customHeight="1" x14ac:dyDescent="0.2">
      <c r="B128" s="2" t="s">
        <v>13</v>
      </c>
      <c r="C128" s="3" t="s">
        <v>305</v>
      </c>
      <c r="D128" s="3" t="s">
        <v>306</v>
      </c>
      <c r="E128" s="4" t="s">
        <v>307</v>
      </c>
      <c r="F128" s="3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</row>
    <row r="129" spans="2:26" ht="20" customHeight="1" x14ac:dyDescent="0.2">
      <c r="B129" s="2" t="s">
        <v>71</v>
      </c>
      <c r="C129" s="3" t="s">
        <v>308</v>
      </c>
      <c r="D129" s="3" t="s">
        <v>309</v>
      </c>
      <c r="E129" s="4" t="s">
        <v>310</v>
      </c>
      <c r="F129" s="3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</row>
    <row r="130" spans="2:26" ht="20" customHeight="1" x14ac:dyDescent="0.2">
      <c r="B130" s="2" t="s">
        <v>14</v>
      </c>
      <c r="C130" s="3" t="s">
        <v>311</v>
      </c>
      <c r="D130" s="3" t="s">
        <v>312</v>
      </c>
      <c r="E130" s="4" t="s">
        <v>313</v>
      </c>
      <c r="F130" s="3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</row>
    <row r="131" spans="2:26" ht="20" customHeight="1" x14ac:dyDescent="0.2">
      <c r="B131" s="2" t="s">
        <v>15</v>
      </c>
      <c r="C131" s="3"/>
      <c r="D131" s="3"/>
      <c r="E131" s="4"/>
      <c r="F131" s="3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</row>
    <row r="132" spans="2:26" ht="20" customHeight="1" x14ac:dyDescent="0.2">
      <c r="B132" s="2" t="s">
        <v>72</v>
      </c>
      <c r="C132" s="3"/>
      <c r="D132" s="3"/>
      <c r="E132" s="4"/>
      <c r="F132" s="3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</row>
    <row r="133" spans="2:26" ht="20" customHeight="1" x14ac:dyDescent="0.2">
      <c r="B133" s="2" t="s">
        <v>83</v>
      </c>
      <c r="C133" s="3"/>
      <c r="D133" s="3"/>
      <c r="E133" s="4"/>
      <c r="F133" s="3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</row>
    <row r="134" spans="2:26" ht="20" customHeight="1" x14ac:dyDescent="0.2">
      <c r="B134" s="2" t="s">
        <v>84</v>
      </c>
      <c r="C134" s="7"/>
      <c r="D134" s="7"/>
      <c r="E134" s="4"/>
      <c r="F134" s="7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</row>
    <row r="135" spans="2:26" ht="20" customHeight="1" x14ac:dyDescent="0.2">
      <c r="B135" s="2" t="s">
        <v>85</v>
      </c>
      <c r="C135" s="7"/>
      <c r="D135" s="7"/>
      <c r="E135" s="4"/>
      <c r="F135" s="7"/>
      <c r="G135" s="385"/>
      <c r="H135" s="385"/>
      <c r="I135" s="385"/>
      <c r="J135" s="385"/>
      <c r="K135" s="385"/>
      <c r="L135" s="385"/>
      <c r="M135" s="385"/>
      <c r="N135" s="385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</row>
    <row r="136" spans="2:26" ht="20" customHeight="1" x14ac:dyDescent="0.2">
      <c r="B136" s="2" t="s">
        <v>86</v>
      </c>
      <c r="C136" s="7"/>
      <c r="D136" s="7"/>
      <c r="E136" s="4"/>
      <c r="F136" s="7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</row>
    <row r="137" spans="2:26" ht="20" customHeight="1" x14ac:dyDescent="0.2">
      <c r="B137" s="2" t="s">
        <v>87</v>
      </c>
      <c r="C137" s="7"/>
      <c r="D137" s="7"/>
      <c r="E137" s="4"/>
      <c r="F137" s="7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</row>
    <row r="138" spans="2:26" ht="20" customHeight="1" x14ac:dyDescent="0.2">
      <c r="B138" s="2" t="s">
        <v>202</v>
      </c>
      <c r="C138" s="7"/>
      <c r="D138" s="7"/>
      <c r="E138" s="4"/>
      <c r="F138" s="7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</row>
    <row r="139" spans="2:26" ht="20" customHeight="1" x14ac:dyDescent="0.2">
      <c r="B139" s="2" t="s">
        <v>203</v>
      </c>
      <c r="C139" s="7"/>
      <c r="D139" s="7"/>
      <c r="E139" s="4"/>
      <c r="F139" s="7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</row>
    <row r="140" spans="2:26" ht="20" customHeight="1" x14ac:dyDescent="0.2">
      <c r="B140" s="2" t="s">
        <v>204</v>
      </c>
      <c r="C140" s="7"/>
      <c r="D140" s="7"/>
      <c r="E140" s="4"/>
      <c r="F140" s="7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</row>
    <row r="141" spans="2:26" ht="20" customHeight="1" x14ac:dyDescent="0.2">
      <c r="B141" s="2" t="s">
        <v>205</v>
      </c>
      <c r="C141" s="7"/>
      <c r="D141" s="7"/>
      <c r="E141" s="4"/>
      <c r="F141" s="7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</row>
    <row r="142" spans="2:26" ht="20" customHeight="1" x14ac:dyDescent="0.2">
      <c r="B142" s="2" t="s">
        <v>206</v>
      </c>
      <c r="C142" s="7"/>
      <c r="D142" s="7"/>
      <c r="E142" s="4"/>
      <c r="F142" s="7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</row>
    <row r="143" spans="2:26" ht="20" customHeight="1" x14ac:dyDescent="0.2">
      <c r="B143" s="2" t="s">
        <v>207</v>
      </c>
      <c r="C143" s="5"/>
      <c r="D143" s="5"/>
      <c r="E143" s="4"/>
      <c r="F143" s="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</row>
    <row r="144" spans="2:26" ht="20" customHeight="1" x14ac:dyDescent="0.2">
      <c r="B144" s="2" t="s">
        <v>208</v>
      </c>
      <c r="C144" s="5"/>
      <c r="D144" s="5"/>
      <c r="E144" s="4"/>
      <c r="F144" s="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</row>
    <row r="145" spans="2:26" ht="20" customHeight="1" x14ac:dyDescent="0.2">
      <c r="B145" s="2" t="s">
        <v>209</v>
      </c>
      <c r="C145" s="5"/>
      <c r="D145" s="5"/>
      <c r="E145" s="4"/>
      <c r="F145" s="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</row>
    <row r="146" spans="2:26" ht="20" customHeight="1" x14ac:dyDescent="0.2">
      <c r="B146" s="2" t="s">
        <v>210</v>
      </c>
      <c r="C146" s="5"/>
      <c r="D146" s="5"/>
      <c r="E146" s="4"/>
      <c r="F146" s="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</row>
    <row r="147" spans="2:26" ht="20" customHeight="1" x14ac:dyDescent="0.15">
      <c r="B147" s="445" t="s">
        <v>124</v>
      </c>
      <c r="C147" s="448" t="s">
        <v>2</v>
      </c>
      <c r="D147" s="448" t="s">
        <v>3</v>
      </c>
      <c r="E147" s="448" t="s">
        <v>4</v>
      </c>
      <c r="F147" s="448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</row>
    <row r="148" spans="2:26" ht="20" customHeight="1" x14ac:dyDescent="0.15">
      <c r="B148" s="446"/>
      <c r="C148" s="449"/>
      <c r="D148" s="449"/>
      <c r="E148" s="449"/>
      <c r="F148" s="449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</row>
    <row r="149" spans="2:26" ht="20" customHeight="1" x14ac:dyDescent="0.15">
      <c r="B149" s="447"/>
      <c r="C149" s="450"/>
      <c r="D149" s="450"/>
      <c r="E149" s="450"/>
      <c r="F149" s="450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</row>
    <row r="150" spans="2:26" ht="20" customHeight="1" x14ac:dyDescent="0.2">
      <c r="B150" s="2" t="s">
        <v>16</v>
      </c>
      <c r="C150" s="3" t="s">
        <v>296</v>
      </c>
      <c r="D150" s="3" t="s">
        <v>297</v>
      </c>
      <c r="E150" s="4" t="s">
        <v>314</v>
      </c>
      <c r="F150" s="3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</row>
    <row r="151" spans="2:26" ht="20" customHeight="1" x14ac:dyDescent="0.2">
      <c r="B151" s="2" t="s">
        <v>17</v>
      </c>
      <c r="C151" s="3" t="s">
        <v>315</v>
      </c>
      <c r="D151" s="3" t="s">
        <v>316</v>
      </c>
      <c r="E151" s="4" t="s">
        <v>317</v>
      </c>
      <c r="F151" s="3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</row>
    <row r="152" spans="2:26" ht="20" customHeight="1" x14ac:dyDescent="0.2">
      <c r="B152" s="2" t="s">
        <v>73</v>
      </c>
      <c r="C152" s="3" t="s">
        <v>318</v>
      </c>
      <c r="D152" s="3" t="s">
        <v>319</v>
      </c>
      <c r="E152" s="4" t="s">
        <v>320</v>
      </c>
      <c r="F152" s="3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</row>
    <row r="153" spans="2:26" ht="20" customHeight="1" x14ac:dyDescent="0.2">
      <c r="B153" s="2" t="s">
        <v>88</v>
      </c>
      <c r="C153" s="3" t="s">
        <v>321</v>
      </c>
      <c r="D153" s="3" t="s">
        <v>322</v>
      </c>
      <c r="E153" s="4" t="s">
        <v>323</v>
      </c>
      <c r="F153" s="3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</row>
    <row r="154" spans="2:26" ht="20" customHeight="1" x14ac:dyDescent="0.2">
      <c r="B154" s="2" t="s">
        <v>89</v>
      </c>
      <c r="C154" s="3"/>
      <c r="D154" s="3"/>
      <c r="E154" s="4"/>
      <c r="F154" s="3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</row>
    <row r="155" spans="2:26" ht="20" customHeight="1" x14ac:dyDescent="0.2">
      <c r="B155" s="2" t="s">
        <v>90</v>
      </c>
      <c r="C155" s="3"/>
      <c r="D155" s="3"/>
      <c r="E155" s="4"/>
      <c r="F155" s="3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</row>
    <row r="156" spans="2:26" ht="20" customHeight="1" x14ac:dyDescent="0.2">
      <c r="B156" s="2" t="s">
        <v>91</v>
      </c>
      <c r="C156" s="7"/>
      <c r="D156" s="7"/>
      <c r="E156" s="4"/>
      <c r="F156" s="7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</row>
    <row r="157" spans="2:26" ht="20" customHeight="1" x14ac:dyDescent="0.2">
      <c r="B157" s="2" t="s">
        <v>211</v>
      </c>
      <c r="C157" s="7"/>
      <c r="D157" s="7"/>
      <c r="E157" s="4"/>
      <c r="F157" s="7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</row>
    <row r="158" spans="2:26" ht="20" customHeight="1" x14ac:dyDescent="0.2">
      <c r="B158" s="2" t="s">
        <v>212</v>
      </c>
      <c r="C158" s="7"/>
      <c r="D158" s="7"/>
      <c r="E158" s="4"/>
      <c r="F158" s="7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</row>
    <row r="159" spans="2:26" ht="20" customHeight="1" x14ac:dyDescent="0.2">
      <c r="B159" s="2" t="s">
        <v>213</v>
      </c>
      <c r="C159" s="7"/>
      <c r="D159" s="7"/>
      <c r="E159" s="4"/>
      <c r="F159" s="7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</row>
    <row r="160" spans="2:26" ht="20" customHeight="1" x14ac:dyDescent="0.2">
      <c r="B160" s="2" t="s">
        <v>214</v>
      </c>
      <c r="C160" s="5"/>
      <c r="D160" s="5"/>
      <c r="E160" s="4"/>
      <c r="F160" s="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</row>
    <row r="161" spans="2:26" ht="20" customHeight="1" x14ac:dyDescent="0.2">
      <c r="B161" s="2" t="s">
        <v>215</v>
      </c>
      <c r="C161" s="5"/>
      <c r="D161" s="5"/>
      <c r="E161" s="4"/>
      <c r="F161" s="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</row>
    <row r="162" spans="2:26" ht="20" customHeight="1" x14ac:dyDescent="0.2">
      <c r="B162" s="2" t="s">
        <v>216</v>
      </c>
      <c r="C162" s="5"/>
      <c r="D162" s="5"/>
      <c r="E162" s="4"/>
      <c r="F162" s="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</row>
    <row r="163" spans="2:26" ht="20" customHeight="1" x14ac:dyDescent="0.2">
      <c r="B163" s="2" t="s">
        <v>217</v>
      </c>
      <c r="C163" s="5"/>
      <c r="D163" s="5"/>
      <c r="E163" s="4"/>
      <c r="F163" s="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</row>
    <row r="164" spans="2:26" ht="20" customHeight="1" x14ac:dyDescent="0.2">
      <c r="B164" s="2" t="s">
        <v>218</v>
      </c>
      <c r="C164" s="5"/>
      <c r="D164" s="5"/>
      <c r="E164" s="4"/>
      <c r="F164" s="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</row>
    <row r="165" spans="2:26" ht="20" customHeight="1" x14ac:dyDescent="0.2">
      <c r="B165" s="2" t="s">
        <v>219</v>
      </c>
      <c r="C165" s="5"/>
      <c r="D165" s="5"/>
      <c r="E165" s="4"/>
      <c r="F165" s="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</row>
    <row r="166" spans="2:26" ht="20" customHeight="1" x14ac:dyDescent="0.2">
      <c r="B166" s="2" t="s">
        <v>220</v>
      </c>
      <c r="C166" s="5"/>
      <c r="D166" s="5"/>
      <c r="E166" s="4"/>
      <c r="F166" s="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</row>
    <row r="167" spans="2:26" ht="20" customHeight="1" x14ac:dyDescent="0.2">
      <c r="B167" s="2" t="s">
        <v>221</v>
      </c>
      <c r="C167" s="5"/>
      <c r="D167" s="5"/>
      <c r="E167" s="4"/>
      <c r="F167" s="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</row>
    <row r="168" spans="2:26" ht="20" customHeight="1" x14ac:dyDescent="0.2">
      <c r="B168" s="2" t="s">
        <v>222</v>
      </c>
      <c r="C168" s="5"/>
      <c r="D168" s="5"/>
      <c r="E168" s="4"/>
      <c r="F168" s="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</row>
    <row r="169" spans="2:26" ht="20" customHeight="1" x14ac:dyDescent="0.2">
      <c r="B169" s="2" t="s">
        <v>223</v>
      </c>
      <c r="C169" s="5"/>
      <c r="D169" s="5"/>
      <c r="E169" s="4"/>
      <c r="F169" s="5"/>
      <c r="G169" s="385"/>
      <c r="H169" s="385"/>
      <c r="I169" s="385"/>
      <c r="J169" s="385"/>
      <c r="K169" s="385"/>
      <c r="L169" s="385"/>
      <c r="M169" s="385"/>
      <c r="N169" s="385"/>
      <c r="O169" s="385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</row>
    <row r="170" spans="2:26" ht="20" customHeight="1" x14ac:dyDescent="0.15">
      <c r="B170" s="445" t="s">
        <v>125</v>
      </c>
      <c r="C170" s="448" t="s">
        <v>2</v>
      </c>
      <c r="D170" s="448" t="s">
        <v>3</v>
      </c>
      <c r="E170" s="448" t="s">
        <v>4</v>
      </c>
      <c r="F170" s="448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</row>
    <row r="171" spans="2:26" ht="20" customHeight="1" x14ac:dyDescent="0.15">
      <c r="B171" s="446"/>
      <c r="C171" s="449"/>
      <c r="D171" s="449"/>
      <c r="E171" s="449"/>
      <c r="F171" s="449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</row>
    <row r="172" spans="2:26" ht="20" customHeight="1" x14ac:dyDescent="0.15">
      <c r="B172" s="447"/>
      <c r="C172" s="450"/>
      <c r="D172" s="450"/>
      <c r="E172" s="450"/>
      <c r="F172" s="450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</row>
    <row r="173" spans="2:26" ht="20" customHeight="1" x14ac:dyDescent="0.2">
      <c r="B173" s="6" t="s">
        <v>67</v>
      </c>
      <c r="C173" s="3" t="s">
        <v>281</v>
      </c>
      <c r="D173" s="3" t="s">
        <v>282</v>
      </c>
      <c r="E173" s="4" t="s">
        <v>324</v>
      </c>
      <c r="F173" s="3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</row>
    <row r="174" spans="2:26" ht="20" customHeight="1" x14ac:dyDescent="0.2">
      <c r="B174" s="6" t="s">
        <v>74</v>
      </c>
      <c r="C174" s="3" t="s">
        <v>287</v>
      </c>
      <c r="D174" s="3" t="s">
        <v>288</v>
      </c>
      <c r="E174" s="4" t="s">
        <v>325</v>
      </c>
      <c r="F174" s="3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</row>
    <row r="175" spans="2:26" ht="20" customHeight="1" x14ac:dyDescent="0.2">
      <c r="B175" s="6" t="s">
        <v>92</v>
      </c>
      <c r="C175" s="3"/>
      <c r="D175" s="3"/>
      <c r="E175" s="4"/>
      <c r="F175" s="3"/>
      <c r="G175" s="385"/>
      <c r="H175" s="385"/>
      <c r="I175" s="385"/>
      <c r="J175" s="385"/>
      <c r="K175" s="385"/>
      <c r="L175" s="385"/>
      <c r="M175" s="385"/>
      <c r="N175" s="385"/>
      <c r="O175" s="385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</row>
    <row r="176" spans="2:26" ht="20" customHeight="1" x14ac:dyDescent="0.2">
      <c r="B176" s="6" t="s">
        <v>93</v>
      </c>
      <c r="C176" s="7"/>
      <c r="D176" s="7"/>
      <c r="E176" s="4"/>
      <c r="F176" s="7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</row>
    <row r="177" spans="2:26" ht="20" customHeight="1" x14ac:dyDescent="0.2">
      <c r="B177" s="6" t="s">
        <v>234</v>
      </c>
      <c r="C177" s="3"/>
      <c r="D177" s="3"/>
      <c r="E177" s="4"/>
      <c r="F177" s="3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</row>
    <row r="178" spans="2:26" ht="20" customHeight="1" x14ac:dyDescent="0.2">
      <c r="B178" s="6" t="s">
        <v>235</v>
      </c>
      <c r="C178" s="7"/>
      <c r="D178" s="7"/>
      <c r="E178" s="4"/>
      <c r="F178" s="7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</row>
    <row r="179" spans="2:26" ht="20" customHeight="1" x14ac:dyDescent="0.2">
      <c r="B179" s="6" t="s">
        <v>236</v>
      </c>
      <c r="C179" s="7"/>
      <c r="D179" s="7"/>
      <c r="E179" s="4"/>
      <c r="F179" s="7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</row>
    <row r="180" spans="2:26" ht="20" customHeight="1" x14ac:dyDescent="0.2">
      <c r="B180" s="6" t="s">
        <v>237</v>
      </c>
      <c r="C180" s="7"/>
      <c r="D180" s="7"/>
      <c r="E180" s="4"/>
      <c r="F180" s="7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</row>
    <row r="181" spans="2:26" ht="20" customHeight="1" x14ac:dyDescent="0.2">
      <c r="B181" s="6" t="s">
        <v>238</v>
      </c>
      <c r="C181" s="7"/>
      <c r="D181" s="7"/>
      <c r="E181" s="4"/>
      <c r="F181" s="7"/>
      <c r="G181" s="385"/>
      <c r="H181" s="385"/>
      <c r="I181" s="385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</row>
    <row r="182" spans="2:26" ht="20" customHeight="1" x14ac:dyDescent="0.2">
      <c r="B182" s="6" t="s">
        <v>239</v>
      </c>
      <c r="C182" s="7"/>
      <c r="D182" s="7"/>
      <c r="E182" s="4"/>
      <c r="F182" s="7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</row>
    <row r="183" spans="2:26" ht="20" customHeight="1" x14ac:dyDescent="0.2">
      <c r="B183" s="6" t="s">
        <v>240</v>
      </c>
      <c r="C183" s="7"/>
      <c r="D183" s="7"/>
      <c r="E183" s="4"/>
      <c r="F183" s="7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</row>
    <row r="184" spans="2:26" ht="20" customHeight="1" x14ac:dyDescent="0.2">
      <c r="B184" s="6" t="s">
        <v>241</v>
      </c>
      <c r="C184" s="5"/>
      <c r="D184" s="5"/>
      <c r="E184" s="4"/>
      <c r="F184" s="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</row>
    <row r="185" spans="2:26" ht="20" customHeight="1" x14ac:dyDescent="0.2">
      <c r="B185" s="6" t="s">
        <v>242</v>
      </c>
      <c r="C185" s="5"/>
      <c r="D185" s="5"/>
      <c r="E185" s="4"/>
      <c r="F185" s="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</row>
    <row r="186" spans="2:26" ht="20" customHeight="1" x14ac:dyDescent="0.2">
      <c r="B186" s="6" t="s">
        <v>243</v>
      </c>
      <c r="C186" s="5"/>
      <c r="D186" s="5"/>
      <c r="E186" s="4"/>
      <c r="F186" s="5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</row>
    <row r="187" spans="2:26" ht="20" customHeight="1" x14ac:dyDescent="0.2">
      <c r="B187" s="6" t="s">
        <v>244</v>
      </c>
      <c r="C187" s="5"/>
      <c r="D187" s="5"/>
      <c r="E187" s="4"/>
      <c r="F187" s="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</row>
    <row r="188" spans="2:26" ht="20" customHeight="1" x14ac:dyDescent="0.2">
      <c r="B188" s="6" t="s">
        <v>245</v>
      </c>
      <c r="C188" s="5"/>
      <c r="D188" s="5"/>
      <c r="E188" s="4"/>
      <c r="F188" s="5"/>
      <c r="G188" s="385"/>
      <c r="H188" s="385"/>
      <c r="I188" s="385"/>
      <c r="J188" s="385"/>
      <c r="K188" s="385"/>
      <c r="L188" s="385"/>
      <c r="M188" s="385"/>
      <c r="N188" s="385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</row>
    <row r="189" spans="2:26" ht="20" customHeight="1" x14ac:dyDescent="0.2">
      <c r="B189" s="6" t="s">
        <v>246</v>
      </c>
      <c r="C189" s="5"/>
      <c r="D189" s="5"/>
      <c r="E189" s="4"/>
      <c r="F189" s="5"/>
      <c r="G189" s="385"/>
      <c r="H189" s="385"/>
      <c r="I189" s="385"/>
      <c r="J189" s="385"/>
      <c r="K189" s="385"/>
      <c r="L189" s="385"/>
      <c r="M189" s="385"/>
      <c r="N189" s="385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</row>
    <row r="190" spans="2:26" ht="20" customHeight="1" x14ac:dyDescent="0.2">
      <c r="B190" s="6" t="s">
        <v>247</v>
      </c>
      <c r="C190" s="5"/>
      <c r="D190" s="5"/>
      <c r="E190" s="4"/>
      <c r="F190" s="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</row>
    <row r="191" spans="2:26" ht="20" customHeight="1" x14ac:dyDescent="0.2">
      <c r="B191" s="6" t="s">
        <v>248</v>
      </c>
      <c r="C191" s="5"/>
      <c r="D191" s="5"/>
      <c r="E191" s="4"/>
      <c r="F191" s="5"/>
      <c r="G191" s="385"/>
      <c r="H191" s="385"/>
      <c r="I191" s="385"/>
      <c r="J191" s="385"/>
      <c r="K191" s="385"/>
      <c r="L191" s="385"/>
      <c r="M191" s="385"/>
      <c r="N191" s="385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</row>
    <row r="192" spans="2:26" ht="20" customHeight="1" x14ac:dyDescent="0.2">
      <c r="B192" s="6" t="s">
        <v>249</v>
      </c>
      <c r="C192" s="5"/>
      <c r="D192" s="5"/>
      <c r="E192" s="4"/>
      <c r="F192" s="5"/>
      <c r="G192" s="385"/>
      <c r="H192" s="385"/>
      <c r="I192" s="385"/>
      <c r="J192" s="385"/>
      <c r="K192" s="385"/>
      <c r="L192" s="385"/>
      <c r="M192" s="385"/>
      <c r="N192" s="385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</row>
    <row r="193" spans="2:26" ht="20" customHeight="1" x14ac:dyDescent="0.15">
      <c r="B193" s="454" t="s">
        <v>126</v>
      </c>
      <c r="C193" s="451" t="s">
        <v>2</v>
      </c>
      <c r="D193" s="451" t="s">
        <v>3</v>
      </c>
      <c r="E193" s="451" t="s">
        <v>4</v>
      </c>
      <c r="F193" s="451"/>
      <c r="G193" s="385"/>
      <c r="H193" s="385"/>
      <c r="I193" s="385"/>
      <c r="J193" s="385"/>
      <c r="K193" s="385"/>
      <c r="L193" s="385"/>
      <c r="M193" s="385"/>
      <c r="N193" s="385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</row>
    <row r="194" spans="2:26" ht="20" customHeight="1" x14ac:dyDescent="0.15">
      <c r="B194" s="455"/>
      <c r="C194" s="452"/>
      <c r="D194" s="452"/>
      <c r="E194" s="452"/>
      <c r="F194" s="452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</row>
    <row r="195" spans="2:26" ht="20" customHeight="1" x14ac:dyDescent="0.15">
      <c r="B195" s="456"/>
      <c r="C195" s="453"/>
      <c r="D195" s="453"/>
      <c r="E195" s="453"/>
      <c r="F195" s="453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</row>
    <row r="196" spans="2:26" ht="20" customHeight="1" x14ac:dyDescent="0.2">
      <c r="B196" s="6" t="s">
        <v>68</v>
      </c>
      <c r="C196" s="3" t="s">
        <v>296</v>
      </c>
      <c r="D196" s="3" t="s">
        <v>297</v>
      </c>
      <c r="E196" s="4" t="s">
        <v>298</v>
      </c>
      <c r="F196" s="3"/>
      <c r="G196" s="385"/>
      <c r="H196" s="385"/>
      <c r="I196" s="385"/>
      <c r="J196" s="385"/>
      <c r="K196" s="385"/>
      <c r="L196" s="385"/>
      <c r="M196" s="385"/>
      <c r="N196" s="385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</row>
    <row r="197" spans="2:26" ht="20" customHeight="1" x14ac:dyDescent="0.2">
      <c r="B197" s="6" t="s">
        <v>120</v>
      </c>
      <c r="C197" s="3" t="s">
        <v>299</v>
      </c>
      <c r="D197" s="3" t="s">
        <v>300</v>
      </c>
      <c r="E197" s="4" t="s">
        <v>301</v>
      </c>
      <c r="F197" s="3"/>
      <c r="G197" s="385"/>
      <c r="H197" s="385"/>
      <c r="I197" s="385"/>
      <c r="J197" s="385"/>
      <c r="K197" s="385"/>
      <c r="L197" s="385"/>
      <c r="M197" s="385"/>
      <c r="N197" s="385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</row>
    <row r="198" spans="2:26" ht="20" customHeight="1" x14ac:dyDescent="0.2">
      <c r="B198" s="6" t="s">
        <v>121</v>
      </c>
      <c r="C198" s="3"/>
      <c r="D198" s="3"/>
      <c r="E198" s="4"/>
      <c r="F198" s="3"/>
      <c r="G198" s="385"/>
      <c r="H198" s="385"/>
      <c r="I198" s="385"/>
      <c r="J198" s="385"/>
      <c r="K198" s="385"/>
      <c r="L198" s="385"/>
      <c r="M198" s="385"/>
      <c r="N198" s="385"/>
      <c r="O198" s="385"/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</row>
    <row r="199" spans="2:26" ht="20" customHeight="1" x14ac:dyDescent="0.2">
      <c r="B199" s="6" t="s">
        <v>250</v>
      </c>
      <c r="C199" s="3"/>
      <c r="D199" s="3"/>
      <c r="E199" s="4"/>
      <c r="F199" s="3"/>
      <c r="G199" s="385"/>
      <c r="H199" s="385"/>
      <c r="I199" s="385"/>
      <c r="J199" s="385"/>
      <c r="K199" s="385"/>
      <c r="L199" s="385"/>
      <c r="M199" s="385"/>
      <c r="N199" s="385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</row>
    <row r="200" spans="2:26" ht="20" customHeight="1" x14ac:dyDescent="0.2">
      <c r="B200" s="6" t="s">
        <v>251</v>
      </c>
      <c r="C200" s="4"/>
      <c r="D200" s="4"/>
      <c r="E200" s="4"/>
      <c r="F200" s="4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</row>
    <row r="201" spans="2:26" ht="20" customHeight="1" x14ac:dyDescent="0.2">
      <c r="B201" s="6" t="s">
        <v>252</v>
      </c>
      <c r="C201" s="4"/>
      <c r="D201" s="4"/>
      <c r="E201" s="4"/>
      <c r="F201" s="4"/>
      <c r="G201" s="385"/>
      <c r="H201" s="385"/>
      <c r="I201" s="385"/>
      <c r="J201" s="385"/>
      <c r="K201" s="385"/>
      <c r="L201" s="385"/>
      <c r="M201" s="385"/>
      <c r="N201" s="385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</row>
    <row r="202" spans="2:26" ht="20" customHeight="1" x14ac:dyDescent="0.2">
      <c r="B202" s="6" t="s">
        <v>253</v>
      </c>
      <c r="C202" s="5"/>
      <c r="D202" s="5"/>
      <c r="E202" s="4"/>
      <c r="F202" s="5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</row>
    <row r="203" spans="2:26" ht="20" customHeight="1" x14ac:dyDescent="0.2">
      <c r="B203" s="6" t="s">
        <v>254</v>
      </c>
      <c r="C203" s="5"/>
      <c r="D203" s="5"/>
      <c r="E203" s="4"/>
      <c r="F203" s="5"/>
      <c r="G203" s="385"/>
      <c r="H203" s="385"/>
      <c r="I203" s="385"/>
      <c r="J203" s="385"/>
      <c r="K203" s="385"/>
      <c r="L203" s="385"/>
      <c r="M203" s="385"/>
      <c r="N203" s="385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</row>
    <row r="204" spans="2:26" ht="20" customHeight="1" x14ac:dyDescent="0.2">
      <c r="B204" s="6" t="s">
        <v>255</v>
      </c>
      <c r="C204" s="5"/>
      <c r="D204" s="5"/>
      <c r="E204" s="4"/>
      <c r="F204" s="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</row>
    <row r="205" spans="2:26" ht="20" customHeight="1" x14ac:dyDescent="0.2">
      <c r="B205" s="6" t="s">
        <v>256</v>
      </c>
      <c r="C205" s="5"/>
      <c r="D205" s="5"/>
      <c r="E205" s="4"/>
      <c r="F205" s="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</row>
    <row r="206" spans="2:26" ht="20" customHeight="1" x14ac:dyDescent="0.15">
      <c r="B206" s="457" t="s">
        <v>127</v>
      </c>
      <c r="C206" s="451" t="s">
        <v>185</v>
      </c>
      <c r="D206" s="451" t="s">
        <v>186</v>
      </c>
      <c r="E206" s="387"/>
      <c r="F206" s="451" t="s">
        <v>20</v>
      </c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</row>
    <row r="207" spans="2:26" ht="20" customHeight="1" x14ac:dyDescent="0.15">
      <c r="B207" s="455"/>
      <c r="C207" s="452"/>
      <c r="D207" s="452"/>
      <c r="E207" s="388" t="s">
        <v>19</v>
      </c>
      <c r="F207" s="452"/>
      <c r="G207" s="385"/>
      <c r="H207" s="385"/>
      <c r="I207" s="385"/>
      <c r="J207" s="385"/>
      <c r="K207" s="385"/>
      <c r="L207" s="385"/>
      <c r="M207" s="385"/>
      <c r="N207" s="385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</row>
    <row r="208" spans="2:26" ht="20" customHeight="1" x14ac:dyDescent="0.15">
      <c r="B208" s="456"/>
      <c r="C208" s="453"/>
      <c r="D208" s="453"/>
      <c r="E208" s="389"/>
      <c r="F208" s="453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</row>
    <row r="209" spans="2:26" ht="20" customHeight="1" x14ac:dyDescent="0.2">
      <c r="B209" s="6" t="s">
        <v>80</v>
      </c>
      <c r="C209" s="3" t="s">
        <v>282</v>
      </c>
      <c r="D209" s="3" t="s">
        <v>326</v>
      </c>
      <c r="E209" s="3" t="s">
        <v>324</v>
      </c>
      <c r="F209" s="3" t="s">
        <v>283</v>
      </c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</row>
    <row r="210" spans="2:26" ht="20" customHeight="1" x14ac:dyDescent="0.2">
      <c r="B210" s="6" t="s">
        <v>257</v>
      </c>
      <c r="C210" s="4"/>
      <c r="D210" s="4"/>
      <c r="E210" s="4"/>
      <c r="F210" s="4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</row>
    <row r="211" spans="2:26" ht="20" customHeight="1" x14ac:dyDescent="0.2">
      <c r="B211" s="6" t="s">
        <v>258</v>
      </c>
      <c r="C211" s="4"/>
      <c r="D211" s="4"/>
      <c r="E211" s="4"/>
      <c r="F211" s="4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</row>
    <row r="212" spans="2:26" ht="20" customHeight="1" x14ac:dyDescent="0.2">
      <c r="B212" s="6" t="s">
        <v>259</v>
      </c>
      <c r="C212" s="4"/>
      <c r="D212" s="4"/>
      <c r="E212" s="4"/>
      <c r="F212" s="4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</row>
    <row r="213" spans="2:26" ht="20" customHeight="1" x14ac:dyDescent="0.2">
      <c r="B213" s="6" t="s">
        <v>260</v>
      </c>
      <c r="C213" s="4"/>
      <c r="D213" s="4"/>
      <c r="E213" s="4"/>
      <c r="F213" s="4"/>
      <c r="G213" s="385"/>
      <c r="H213" s="385"/>
      <c r="I213" s="385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</row>
    <row r="214" spans="2:26" ht="20" customHeight="1" x14ac:dyDescent="0.2">
      <c r="B214" s="6" t="s">
        <v>261</v>
      </c>
      <c r="C214" s="4"/>
      <c r="D214" s="4"/>
      <c r="E214" s="4"/>
      <c r="F214" s="4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</row>
    <row r="215" spans="2:26" ht="20" customHeight="1" x14ac:dyDescent="0.2">
      <c r="B215" s="6" t="s">
        <v>262</v>
      </c>
      <c r="C215" s="5"/>
      <c r="D215" s="5"/>
      <c r="E215" s="4"/>
      <c r="F215" s="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</row>
    <row r="216" spans="2:26" ht="20" customHeight="1" x14ac:dyDescent="0.2">
      <c r="B216" s="6" t="s">
        <v>263</v>
      </c>
      <c r="C216" s="5"/>
      <c r="D216" s="5"/>
      <c r="E216" s="4"/>
      <c r="F216" s="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</row>
    <row r="217" spans="2:26" ht="20" customHeight="1" x14ac:dyDescent="0.2">
      <c r="B217" s="6" t="s">
        <v>264</v>
      </c>
      <c r="C217" s="5"/>
      <c r="D217" s="5"/>
      <c r="E217" s="4"/>
      <c r="F217" s="5"/>
      <c r="G217" s="385"/>
      <c r="H217" s="385"/>
      <c r="I217" s="385"/>
      <c r="J217" s="385"/>
      <c r="K217" s="385"/>
      <c r="L217" s="385"/>
      <c r="M217" s="385"/>
      <c r="N217" s="385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</row>
    <row r="218" spans="2:26" ht="20" customHeight="1" x14ac:dyDescent="0.2">
      <c r="B218" s="6" t="s">
        <v>265</v>
      </c>
      <c r="C218" s="5"/>
      <c r="D218" s="5"/>
      <c r="E218" s="4"/>
      <c r="F218" s="5"/>
      <c r="G218" s="385"/>
      <c r="H218" s="385"/>
      <c r="I218" s="385"/>
      <c r="J218" s="385"/>
      <c r="K218" s="385"/>
      <c r="L218" s="385"/>
      <c r="M218" s="385"/>
      <c r="N218" s="385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</row>
    <row r="219" spans="2:26" ht="20" customHeight="1" x14ac:dyDescent="0.15">
      <c r="B219" s="454" t="s">
        <v>64</v>
      </c>
      <c r="C219" s="451" t="s">
        <v>2</v>
      </c>
      <c r="D219" s="451" t="s">
        <v>3</v>
      </c>
      <c r="E219" s="387"/>
      <c r="F219" s="451" t="s">
        <v>4</v>
      </c>
      <c r="G219" s="385"/>
      <c r="H219" s="385"/>
      <c r="I219" s="385"/>
      <c r="J219" s="385"/>
      <c r="K219" s="385"/>
      <c r="L219" s="385"/>
      <c r="M219" s="385"/>
      <c r="N219" s="385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</row>
    <row r="220" spans="2:26" ht="20" customHeight="1" x14ac:dyDescent="0.15">
      <c r="B220" s="455"/>
      <c r="C220" s="452"/>
      <c r="D220" s="452"/>
      <c r="E220" s="388"/>
      <c r="F220" s="452"/>
      <c r="G220" s="385"/>
      <c r="H220" s="385"/>
      <c r="I220" s="385"/>
      <c r="J220" s="385"/>
      <c r="K220" s="385"/>
      <c r="L220" s="385"/>
      <c r="M220" s="385"/>
      <c r="N220" s="385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</row>
    <row r="221" spans="2:26" ht="20" customHeight="1" x14ac:dyDescent="0.15">
      <c r="B221" s="456"/>
      <c r="C221" s="453"/>
      <c r="D221" s="453"/>
      <c r="E221" s="389"/>
      <c r="F221" s="453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</row>
    <row r="222" spans="2:26" ht="20" customHeight="1" x14ac:dyDescent="0.2">
      <c r="B222" s="6" t="s">
        <v>69</v>
      </c>
      <c r="C222" s="3"/>
      <c r="D222" s="3"/>
      <c r="E222" s="3"/>
      <c r="F222" s="3"/>
      <c r="G222" s="385"/>
      <c r="H222" s="385"/>
      <c r="I222" s="385"/>
      <c r="J222" s="385"/>
      <c r="K222" s="385"/>
      <c r="L222" s="385"/>
      <c r="M222" s="385"/>
      <c r="N222" s="385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</row>
    <row r="223" spans="2:26" ht="20" customHeight="1" x14ac:dyDescent="0.2">
      <c r="B223" s="6" t="s">
        <v>266</v>
      </c>
      <c r="C223" s="4"/>
      <c r="D223" s="4"/>
      <c r="E223" s="4"/>
      <c r="F223" s="4"/>
      <c r="G223" s="385"/>
      <c r="H223" s="385"/>
      <c r="I223" s="385"/>
      <c r="J223" s="385"/>
      <c r="K223" s="385"/>
      <c r="L223" s="385"/>
      <c r="M223" s="385"/>
      <c r="N223" s="385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</row>
    <row r="224" spans="2:26" ht="20" customHeight="1" x14ac:dyDescent="0.2">
      <c r="B224" s="6" t="s">
        <v>267</v>
      </c>
      <c r="C224" s="4"/>
      <c r="D224" s="4"/>
      <c r="E224" s="4"/>
      <c r="F224" s="4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</row>
    <row r="225" spans="2:26" ht="20" customHeight="1" x14ac:dyDescent="0.2">
      <c r="B225" s="6" t="s">
        <v>268</v>
      </c>
      <c r="C225" s="4"/>
      <c r="D225" s="4"/>
      <c r="E225" s="4"/>
      <c r="F225" s="4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</row>
    <row r="226" spans="2:26" ht="20" customHeight="1" x14ac:dyDescent="0.2">
      <c r="B226" s="6" t="s">
        <v>269</v>
      </c>
      <c r="C226" s="4"/>
      <c r="D226" s="4"/>
      <c r="E226" s="4"/>
      <c r="F226" s="4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</row>
    <row r="227" spans="2:26" ht="20" customHeight="1" x14ac:dyDescent="0.2">
      <c r="B227" s="6" t="s">
        <v>270</v>
      </c>
      <c r="C227" s="4"/>
      <c r="D227" s="4"/>
      <c r="E227" s="4"/>
      <c r="F227" s="4"/>
      <c r="G227" s="385"/>
      <c r="H227" s="385"/>
      <c r="I227" s="385"/>
      <c r="J227" s="385"/>
      <c r="K227" s="385"/>
      <c r="L227" s="385"/>
      <c r="M227" s="385"/>
      <c r="N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</row>
    <row r="228" spans="2:26" ht="20" customHeight="1" x14ac:dyDescent="0.2">
      <c r="B228" s="6" t="s">
        <v>271</v>
      </c>
      <c r="C228" s="5"/>
      <c r="D228" s="5"/>
      <c r="E228" s="4"/>
      <c r="F228" s="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</row>
    <row r="229" spans="2:26" ht="20" customHeight="1" x14ac:dyDescent="0.2">
      <c r="B229" s="6" t="s">
        <v>272</v>
      </c>
      <c r="C229" s="5"/>
      <c r="D229" s="5"/>
      <c r="E229" s="4"/>
      <c r="F229" s="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</row>
    <row r="230" spans="2:26" ht="20" customHeight="1" x14ac:dyDescent="0.2">
      <c r="B230" s="6" t="s">
        <v>273</v>
      </c>
      <c r="C230" s="5"/>
      <c r="D230" s="5"/>
      <c r="E230" s="4"/>
      <c r="F230" s="5"/>
      <c r="G230" s="385"/>
      <c r="H230" s="385"/>
      <c r="I230" s="385"/>
      <c r="J230" s="385"/>
      <c r="K230" s="385"/>
      <c r="L230" s="385"/>
      <c r="M230" s="385"/>
      <c r="N230" s="385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</row>
    <row r="231" spans="2:26" ht="20" customHeight="1" x14ac:dyDescent="0.2">
      <c r="B231" s="6" t="s">
        <v>274</v>
      </c>
      <c r="C231" s="5"/>
      <c r="D231" s="5"/>
      <c r="E231" s="4"/>
      <c r="F231" s="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</row>
    <row r="232" spans="2:26" ht="20" customHeight="1" x14ac:dyDescent="0.15"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</row>
    <row r="233" spans="2:26" ht="20" customHeight="1" x14ac:dyDescent="0.15"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</row>
    <row r="234" spans="2:26" ht="20" customHeight="1" x14ac:dyDescent="0.15"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</row>
    <row r="235" spans="2:26" ht="20" customHeight="1" x14ac:dyDescent="0.15"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</row>
    <row r="236" spans="2:26" ht="20" customHeight="1" x14ac:dyDescent="0.15"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</row>
    <row r="237" spans="2:26" ht="20" customHeight="1" x14ac:dyDescent="0.15"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</row>
    <row r="238" spans="2:26" ht="20" customHeight="1" x14ac:dyDescent="0.15"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</row>
    <row r="239" spans="2:26" ht="20" customHeight="1" x14ac:dyDescent="0.15"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</row>
    <row r="240" spans="2:26" ht="20" customHeight="1" x14ac:dyDescent="0.15"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</row>
    <row r="241" spans="2:26" ht="20" customHeight="1" x14ac:dyDescent="0.15"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</row>
    <row r="242" spans="2:26" ht="20" customHeight="1" x14ac:dyDescent="0.15"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</row>
    <row r="243" spans="2:26" ht="20" customHeight="1" x14ac:dyDescent="0.15"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</row>
    <row r="244" spans="2:26" ht="20" customHeight="1" x14ac:dyDescent="0.15"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</row>
    <row r="245" spans="2:26" ht="20" customHeight="1" x14ac:dyDescent="0.15"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</row>
    <row r="246" spans="2:26" ht="20" customHeight="1" x14ac:dyDescent="0.15"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</row>
    <row r="247" spans="2:26" ht="20" customHeight="1" x14ac:dyDescent="0.15"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</row>
    <row r="248" spans="2:26" ht="20" customHeight="1" x14ac:dyDescent="0.15"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</row>
    <row r="249" spans="2:26" ht="20" customHeight="1" x14ac:dyDescent="0.15">
      <c r="B249" s="385"/>
      <c r="C249" s="385"/>
      <c r="D249" s="385"/>
      <c r="E249" s="385"/>
      <c r="F249" s="385"/>
      <c r="G249" s="385"/>
      <c r="H249" s="385"/>
      <c r="I249" s="385"/>
      <c r="J249" s="385"/>
      <c r="K249" s="385"/>
      <c r="L249" s="385"/>
      <c r="M249" s="385"/>
      <c r="N249" s="385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</row>
    <row r="250" spans="2:26" ht="20" customHeight="1" x14ac:dyDescent="0.15">
      <c r="B250" s="385"/>
      <c r="C250" s="385"/>
      <c r="D250" s="385"/>
      <c r="E250" s="385"/>
      <c r="F250" s="385"/>
      <c r="G250" s="385"/>
      <c r="H250" s="38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</row>
    <row r="251" spans="2:26" ht="20" customHeight="1" x14ac:dyDescent="0.15">
      <c r="B251" s="385"/>
      <c r="C251" s="385"/>
      <c r="D251" s="385"/>
      <c r="E251" s="385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</row>
    <row r="252" spans="2:26" ht="20" customHeight="1" x14ac:dyDescent="0.15">
      <c r="B252" s="385"/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</row>
    <row r="253" spans="2:26" ht="20" customHeight="1" x14ac:dyDescent="0.15">
      <c r="B253" s="385"/>
      <c r="C253" s="385"/>
      <c r="D253" s="385"/>
      <c r="E253" s="385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</row>
    <row r="254" spans="2:26" ht="20" customHeight="1" x14ac:dyDescent="0.15">
      <c r="B254" s="385"/>
      <c r="C254" s="385"/>
      <c r="D254" s="385"/>
      <c r="E254" s="385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</row>
    <row r="255" spans="2:26" ht="20" customHeight="1" x14ac:dyDescent="0.15">
      <c r="B255" s="385"/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</row>
    <row r="256" spans="2:26" ht="20" customHeight="1" x14ac:dyDescent="0.15">
      <c r="B256" s="385"/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</row>
    <row r="257" spans="2:26" ht="20" customHeight="1" x14ac:dyDescent="0.15">
      <c r="B257" s="385"/>
      <c r="C257" s="385"/>
      <c r="D257" s="385"/>
      <c r="E257" s="385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</row>
    <row r="258" spans="2:26" ht="20" customHeight="1" x14ac:dyDescent="0.15">
      <c r="B258" s="385"/>
      <c r="C258" s="385"/>
      <c r="D258" s="385"/>
      <c r="E258" s="385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</row>
    <row r="259" spans="2:26" ht="20" customHeight="1" x14ac:dyDescent="0.15">
      <c r="B259" s="385"/>
      <c r="C259" s="385"/>
      <c r="D259" s="385"/>
      <c r="E259" s="385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</row>
    <row r="260" spans="2:26" ht="20" customHeight="1" x14ac:dyDescent="0.15">
      <c r="B260" s="385"/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</row>
    <row r="261" spans="2:26" ht="20" customHeight="1" x14ac:dyDescent="0.15">
      <c r="B261" s="385"/>
      <c r="C261" s="385"/>
      <c r="D261" s="385"/>
      <c r="E261" s="385"/>
      <c r="F261" s="385"/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</row>
    <row r="262" spans="2:26" ht="20" customHeight="1" x14ac:dyDescent="0.15">
      <c r="B262" s="385"/>
      <c r="C262" s="385"/>
      <c r="D262" s="385"/>
      <c r="E262" s="385"/>
      <c r="F262" s="385"/>
      <c r="G262" s="385"/>
      <c r="H262" s="385"/>
      <c r="I262" s="385"/>
      <c r="J262" s="385"/>
      <c r="K262" s="385"/>
      <c r="L262" s="385"/>
      <c r="M262" s="385"/>
      <c r="N262" s="385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</row>
    <row r="263" spans="2:26" ht="20" customHeight="1" x14ac:dyDescent="0.15">
      <c r="B263" s="385"/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85"/>
      <c r="N263" s="385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</row>
    <row r="264" spans="2:26" ht="20" customHeight="1" x14ac:dyDescent="0.15">
      <c r="G264" s="385"/>
      <c r="H264" s="385"/>
      <c r="I264" s="385"/>
      <c r="J264" s="385"/>
      <c r="K264" s="385"/>
      <c r="L264" s="385"/>
      <c r="M264" s="385"/>
      <c r="N264" s="385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</row>
    <row r="265" spans="2:26" ht="20" customHeight="1" x14ac:dyDescent="0.15">
      <c r="G265" s="385"/>
      <c r="H265" s="385"/>
      <c r="I265" s="385"/>
      <c r="J265" s="385"/>
      <c r="K265" s="385"/>
      <c r="L265" s="385"/>
      <c r="M265" s="385"/>
      <c r="N265" s="385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</row>
    <row r="266" spans="2:26" ht="20" customHeight="1" x14ac:dyDescent="0.15">
      <c r="G266" s="385"/>
      <c r="H266" s="385"/>
      <c r="I266" s="385"/>
      <c r="J266" s="385"/>
      <c r="K266" s="385"/>
      <c r="L266" s="385"/>
      <c r="M266" s="385"/>
      <c r="N266" s="385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</row>
    <row r="267" spans="2:26" ht="20" customHeight="1" x14ac:dyDescent="0.15">
      <c r="G267" s="385"/>
      <c r="H267" s="385"/>
      <c r="I267" s="385"/>
      <c r="J267" s="385"/>
      <c r="K267" s="385"/>
      <c r="L267" s="385"/>
      <c r="M267" s="385"/>
      <c r="N267" s="385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</row>
    <row r="268" spans="2:26" ht="20" customHeight="1" x14ac:dyDescent="0.15">
      <c r="G268" s="385"/>
      <c r="H268" s="385"/>
      <c r="I268" s="385"/>
      <c r="J268" s="385"/>
      <c r="K268" s="385"/>
      <c r="L268" s="385"/>
      <c r="M268" s="385"/>
      <c r="N268" s="385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</row>
    <row r="269" spans="2:26" ht="20" customHeight="1" x14ac:dyDescent="0.15">
      <c r="G269" s="385"/>
      <c r="H269" s="385"/>
      <c r="I269" s="385"/>
      <c r="J269" s="385"/>
      <c r="K269" s="385"/>
      <c r="L269" s="385"/>
      <c r="M269" s="385"/>
      <c r="N269" s="385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</row>
    <row r="270" spans="2:26" ht="20" customHeight="1" x14ac:dyDescent="0.15">
      <c r="G270" s="385"/>
      <c r="H270" s="385"/>
      <c r="I270" s="385"/>
      <c r="J270" s="385"/>
      <c r="K270" s="385"/>
      <c r="L270" s="385"/>
      <c r="M270" s="385"/>
      <c r="N270" s="385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</row>
    <row r="271" spans="2:26" ht="20" customHeight="1" x14ac:dyDescent="0.15">
      <c r="G271" s="385"/>
      <c r="H271" s="385"/>
      <c r="I271" s="385"/>
      <c r="J271" s="385"/>
      <c r="K271" s="385"/>
      <c r="L271" s="385"/>
      <c r="M271" s="385"/>
      <c r="N271" s="385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</row>
    <row r="272" spans="2:26" ht="20" customHeight="1" x14ac:dyDescent="0.15">
      <c r="G272" s="385"/>
      <c r="H272" s="385"/>
      <c r="I272" s="385"/>
      <c r="J272" s="385"/>
      <c r="K272" s="385"/>
      <c r="L272" s="385"/>
      <c r="M272" s="385"/>
      <c r="N272" s="385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</row>
    <row r="273" spans="7:255" ht="20" customHeight="1" x14ac:dyDescent="0.15">
      <c r="G273" s="385"/>
      <c r="H273" s="385"/>
      <c r="I273" s="385"/>
      <c r="J273" s="385"/>
      <c r="K273" s="385"/>
      <c r="L273" s="385"/>
      <c r="M273" s="385"/>
      <c r="N273" s="385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</row>
    <row r="274" spans="7:255" ht="20" customHeight="1" x14ac:dyDescent="0.15">
      <c r="G274" s="385"/>
      <c r="H274" s="385"/>
      <c r="I274" s="385"/>
      <c r="J274" s="385"/>
      <c r="K274" s="385"/>
      <c r="L274" s="385"/>
      <c r="M274" s="385"/>
      <c r="N274" s="385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</row>
    <row r="275" spans="7:255" ht="20" customHeight="1" x14ac:dyDescent="0.15"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</row>
    <row r="276" spans="7:255" ht="20" customHeight="1" x14ac:dyDescent="0.15"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</row>
    <row r="277" spans="7:255" ht="20" customHeight="1" x14ac:dyDescent="0.15">
      <c r="G277" s="385"/>
      <c r="H277" s="385"/>
      <c r="I277" s="385"/>
      <c r="J277" s="385"/>
      <c r="K277" s="385"/>
      <c r="L277" s="385"/>
      <c r="M277" s="385"/>
      <c r="N277" s="385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</row>
    <row r="278" spans="7:255" ht="20" customHeight="1" x14ac:dyDescent="0.15">
      <c r="G278" s="385"/>
      <c r="H278" s="385"/>
      <c r="I278" s="385"/>
      <c r="J278" s="385"/>
      <c r="K278" s="385"/>
      <c r="L278" s="385"/>
      <c r="M278" s="385"/>
      <c r="N278" s="385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  <c r="IP278" s="385"/>
      <c r="IQ278" s="385"/>
      <c r="IR278" s="385"/>
      <c r="IS278" s="385"/>
      <c r="IT278" s="385"/>
      <c r="IU278" s="385"/>
    </row>
    <row r="279" spans="7:255" ht="20" customHeight="1" x14ac:dyDescent="0.15">
      <c r="G279" s="385"/>
      <c r="H279" s="385"/>
      <c r="I279" s="385"/>
      <c r="J279" s="385"/>
      <c r="K279" s="385"/>
      <c r="L279" s="385"/>
      <c r="M279" s="385"/>
      <c r="N279" s="385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  <c r="IP279" s="385"/>
      <c r="IQ279" s="385"/>
      <c r="IR279" s="385"/>
      <c r="IS279" s="385"/>
      <c r="IT279" s="385"/>
      <c r="IU279" s="385"/>
    </row>
    <row r="280" spans="7:255" ht="20" customHeight="1" x14ac:dyDescent="0.15">
      <c r="G280" s="385"/>
      <c r="H280" s="385"/>
      <c r="I280" s="385"/>
      <c r="J280" s="385"/>
      <c r="K280" s="385"/>
      <c r="L280" s="385"/>
      <c r="M280" s="385"/>
      <c r="N280" s="385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  <c r="IP280" s="385"/>
      <c r="IQ280" s="385"/>
      <c r="IR280" s="385"/>
      <c r="IS280" s="385"/>
      <c r="IT280" s="385"/>
      <c r="IU280" s="385"/>
    </row>
    <row r="281" spans="7:255" ht="20" customHeight="1" x14ac:dyDescent="0.15"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  <c r="IP281" s="385"/>
      <c r="IQ281" s="385"/>
      <c r="IR281" s="385"/>
      <c r="IS281" s="385"/>
      <c r="IT281" s="385"/>
      <c r="IU281" s="385"/>
    </row>
    <row r="282" spans="7:255" ht="20" customHeight="1" x14ac:dyDescent="0.15">
      <c r="G282" s="385"/>
      <c r="H282" s="385"/>
      <c r="I282" s="385"/>
      <c r="J282" s="385"/>
      <c r="K282" s="385"/>
      <c r="L282" s="385"/>
      <c r="M282" s="385"/>
      <c r="N282" s="385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  <c r="IP282" s="385"/>
      <c r="IQ282" s="385"/>
      <c r="IR282" s="385"/>
      <c r="IS282" s="385"/>
      <c r="IT282" s="385"/>
      <c r="IU282" s="385"/>
    </row>
    <row r="283" spans="7:255" ht="20" customHeight="1" x14ac:dyDescent="0.15"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  <c r="IP283" s="385"/>
      <c r="IQ283" s="385"/>
      <c r="IR283" s="385"/>
      <c r="IS283" s="385"/>
      <c r="IT283" s="385"/>
      <c r="IU283" s="385"/>
    </row>
    <row r="284" spans="7:255" ht="20" customHeight="1" x14ac:dyDescent="0.15">
      <c r="G284" s="385"/>
      <c r="H284" s="385"/>
      <c r="I284" s="385"/>
      <c r="J284" s="385"/>
      <c r="K284" s="385"/>
      <c r="L284" s="385"/>
      <c r="M284" s="385"/>
      <c r="N284" s="385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  <c r="IP284" s="385"/>
      <c r="IQ284" s="385"/>
      <c r="IR284" s="385"/>
      <c r="IS284" s="385"/>
      <c r="IT284" s="385"/>
      <c r="IU284" s="385"/>
    </row>
    <row r="285" spans="7:255" ht="20" customHeight="1" x14ac:dyDescent="0.15">
      <c r="G285" s="385"/>
      <c r="H285" s="385"/>
      <c r="I285" s="385"/>
      <c r="J285" s="385"/>
      <c r="K285" s="385"/>
      <c r="L285" s="385"/>
      <c r="M285" s="385"/>
      <c r="N285" s="385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  <c r="IP285" s="385"/>
      <c r="IQ285" s="385"/>
      <c r="IR285" s="385"/>
      <c r="IS285" s="385"/>
      <c r="IT285" s="385"/>
      <c r="IU285" s="385"/>
    </row>
    <row r="286" spans="7:255" ht="20" customHeight="1" x14ac:dyDescent="0.15">
      <c r="G286" s="385"/>
      <c r="H286" s="385"/>
      <c r="I286" s="385"/>
      <c r="J286" s="385"/>
      <c r="K286" s="385"/>
      <c r="L286" s="385"/>
      <c r="M286" s="385"/>
      <c r="N286" s="385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  <c r="IP286" s="385"/>
      <c r="IQ286" s="385"/>
      <c r="IR286" s="385"/>
      <c r="IS286" s="385"/>
      <c r="IT286" s="385"/>
      <c r="IU286" s="385"/>
    </row>
    <row r="287" spans="7:255" ht="20" customHeight="1" x14ac:dyDescent="0.15">
      <c r="G287" s="385"/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  <c r="IP287" s="385"/>
      <c r="IQ287" s="385"/>
      <c r="IR287" s="385"/>
      <c r="IS287" s="385"/>
      <c r="IT287" s="385"/>
      <c r="IU287" s="385"/>
    </row>
    <row r="288" spans="7:255" ht="20" customHeight="1" x14ac:dyDescent="0.15"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  <c r="IP288" s="385"/>
      <c r="IQ288" s="385"/>
      <c r="IR288" s="385"/>
      <c r="IS288" s="385"/>
      <c r="IT288" s="385"/>
      <c r="IU288" s="385"/>
    </row>
    <row r="289" spans="7:255" ht="20" customHeight="1" x14ac:dyDescent="0.15">
      <c r="G289" s="385"/>
      <c r="H289" s="385"/>
      <c r="I289" s="385"/>
      <c r="J289" s="385"/>
      <c r="K289" s="385"/>
      <c r="L289" s="385"/>
      <c r="M289" s="385"/>
      <c r="N289" s="385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  <c r="IP289" s="385"/>
      <c r="IQ289" s="385"/>
      <c r="IR289" s="385"/>
      <c r="IS289" s="385"/>
      <c r="IT289" s="385"/>
      <c r="IU289" s="385"/>
    </row>
    <row r="290" spans="7:255" ht="20" customHeight="1" x14ac:dyDescent="0.15"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  <c r="IP290" s="385"/>
      <c r="IQ290" s="385"/>
      <c r="IR290" s="385"/>
      <c r="IS290" s="385"/>
      <c r="IT290" s="385"/>
      <c r="IU290" s="385"/>
    </row>
    <row r="291" spans="7:255" ht="20" customHeight="1" x14ac:dyDescent="0.15">
      <c r="G291" s="385"/>
      <c r="H291" s="385"/>
      <c r="I291" s="385"/>
      <c r="J291" s="385"/>
      <c r="K291" s="385"/>
      <c r="L291" s="385"/>
      <c r="M291" s="385"/>
      <c r="N291" s="385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  <c r="IP291" s="385"/>
      <c r="IQ291" s="385"/>
      <c r="IR291" s="385"/>
      <c r="IS291" s="385"/>
      <c r="IT291" s="385"/>
      <c r="IU291" s="385"/>
    </row>
    <row r="292" spans="7:255" ht="20" customHeight="1" x14ac:dyDescent="0.15">
      <c r="G292" s="385"/>
      <c r="H292" s="385"/>
      <c r="I292" s="385"/>
      <c r="J292" s="385"/>
      <c r="K292" s="385"/>
      <c r="L292" s="385"/>
      <c r="M292" s="385"/>
      <c r="N292" s="385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  <c r="IP292" s="385"/>
      <c r="IQ292" s="385"/>
      <c r="IR292" s="385"/>
      <c r="IS292" s="385"/>
      <c r="IT292" s="385"/>
      <c r="IU292" s="385"/>
    </row>
    <row r="293" spans="7:255" ht="20" customHeight="1" x14ac:dyDescent="0.15">
      <c r="G293" s="385"/>
      <c r="H293" s="385"/>
      <c r="I293" s="385"/>
      <c r="J293" s="385"/>
      <c r="K293" s="385"/>
      <c r="L293" s="385"/>
      <c r="M293" s="385"/>
      <c r="N293" s="385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85"/>
      <c r="Z293" s="385"/>
      <c r="IP293" s="385"/>
      <c r="IQ293" s="385"/>
      <c r="IR293" s="385"/>
      <c r="IS293" s="385"/>
      <c r="IT293" s="385"/>
      <c r="IU293" s="385"/>
    </row>
    <row r="294" spans="7:255" ht="20" customHeight="1" x14ac:dyDescent="0.15">
      <c r="G294" s="385"/>
      <c r="H294" s="385"/>
      <c r="I294" s="385"/>
      <c r="J294" s="385"/>
      <c r="K294" s="385"/>
      <c r="L294" s="385"/>
      <c r="M294" s="385"/>
      <c r="N294" s="385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  <c r="IP294" s="385"/>
      <c r="IQ294" s="385"/>
      <c r="IR294" s="385"/>
      <c r="IS294" s="385"/>
      <c r="IT294" s="385"/>
      <c r="IU294" s="385"/>
    </row>
    <row r="295" spans="7:255" ht="20" customHeight="1" x14ac:dyDescent="0.15">
      <c r="G295" s="385"/>
      <c r="H295" s="385"/>
      <c r="I295" s="385"/>
      <c r="J295" s="385"/>
      <c r="K295" s="385"/>
      <c r="L295" s="385"/>
      <c r="M295" s="385"/>
      <c r="N295" s="385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  <c r="IP295" s="385"/>
      <c r="IQ295" s="385"/>
      <c r="IR295" s="385"/>
      <c r="IS295" s="385"/>
      <c r="IT295" s="385"/>
      <c r="IU295" s="385"/>
    </row>
    <row r="296" spans="7:255" ht="20" customHeight="1" x14ac:dyDescent="0.15">
      <c r="G296" s="385"/>
      <c r="H296" s="385"/>
      <c r="I296" s="385"/>
      <c r="J296" s="385"/>
      <c r="K296" s="385"/>
      <c r="L296" s="385"/>
      <c r="M296" s="385"/>
      <c r="N296" s="385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  <c r="IP296" s="385"/>
      <c r="IQ296" s="385"/>
      <c r="IR296" s="385"/>
      <c r="IS296" s="385"/>
      <c r="IT296" s="385"/>
      <c r="IU296" s="385"/>
    </row>
    <row r="297" spans="7:255" ht="20" customHeight="1" x14ac:dyDescent="0.15">
      <c r="G297" s="385"/>
      <c r="H297" s="385"/>
      <c r="I297" s="385"/>
      <c r="J297" s="385"/>
      <c r="K297" s="385"/>
      <c r="L297" s="385"/>
      <c r="M297" s="385"/>
      <c r="N297" s="385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  <c r="IP297" s="385"/>
      <c r="IQ297" s="385"/>
      <c r="IR297" s="385"/>
      <c r="IS297" s="385"/>
      <c r="IT297" s="385"/>
      <c r="IU297" s="385"/>
    </row>
    <row r="298" spans="7:255" ht="20" customHeight="1" x14ac:dyDescent="0.15">
      <c r="G298" s="385"/>
      <c r="H298" s="385"/>
      <c r="I298" s="385"/>
      <c r="J298" s="385"/>
      <c r="K298" s="385"/>
      <c r="L298" s="385"/>
      <c r="M298" s="385"/>
      <c r="N298" s="385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  <c r="IP298" s="385"/>
      <c r="IQ298" s="385"/>
      <c r="IR298" s="385"/>
      <c r="IS298" s="385"/>
      <c r="IT298" s="385"/>
      <c r="IU298" s="385"/>
    </row>
    <row r="299" spans="7:255" ht="20" customHeight="1" x14ac:dyDescent="0.15"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  <c r="IP299" s="385"/>
      <c r="IQ299" s="385"/>
      <c r="IR299" s="385"/>
      <c r="IS299" s="385"/>
      <c r="IT299" s="385"/>
      <c r="IU299" s="385"/>
    </row>
    <row r="300" spans="7:255" ht="20" customHeight="1" x14ac:dyDescent="0.15">
      <c r="G300" s="385"/>
      <c r="H300" s="385"/>
      <c r="I300" s="385"/>
      <c r="J300" s="385"/>
      <c r="K300" s="385"/>
      <c r="L300" s="385"/>
      <c r="M300" s="385"/>
      <c r="N300" s="385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  <c r="IP300" s="385"/>
      <c r="IQ300" s="385"/>
      <c r="IR300" s="385"/>
      <c r="IS300" s="385"/>
      <c r="IT300" s="385"/>
      <c r="IU300" s="385"/>
    </row>
    <row r="301" spans="7:255" ht="20" customHeight="1" x14ac:dyDescent="0.15">
      <c r="G301" s="385"/>
      <c r="H301" s="385"/>
      <c r="I301" s="385"/>
      <c r="J301" s="385"/>
      <c r="K301" s="385"/>
      <c r="L301" s="385"/>
      <c r="M301" s="385"/>
      <c r="N301" s="385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</row>
    <row r="302" spans="7:255" ht="20" customHeight="1" x14ac:dyDescent="0.15"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</row>
    <row r="303" spans="7:255" ht="20" customHeight="1" x14ac:dyDescent="0.15">
      <c r="G303" s="385"/>
      <c r="H303" s="385"/>
      <c r="I303" s="385"/>
      <c r="J303" s="385"/>
      <c r="K303" s="385"/>
      <c r="L303" s="385"/>
      <c r="M303" s="385"/>
      <c r="N303" s="385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</row>
    <row r="304" spans="7:255" ht="20" customHeight="1" x14ac:dyDescent="0.15">
      <c r="G304" s="385"/>
      <c r="H304" s="385"/>
      <c r="I304" s="385"/>
      <c r="J304" s="385"/>
      <c r="K304" s="385"/>
      <c r="L304" s="385"/>
      <c r="M304" s="385"/>
      <c r="N304" s="385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</row>
    <row r="305" spans="7:26" ht="20" customHeight="1" x14ac:dyDescent="0.15"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</row>
    <row r="306" spans="7:26" ht="20" customHeight="1" x14ac:dyDescent="0.15"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</row>
    <row r="307" spans="7:26" ht="20" customHeight="1" x14ac:dyDescent="0.15">
      <c r="G307" s="385"/>
      <c r="H307" s="385"/>
      <c r="I307" s="385"/>
      <c r="J307" s="385"/>
      <c r="K307" s="385"/>
      <c r="L307" s="385"/>
      <c r="M307" s="385"/>
      <c r="N307" s="385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</row>
    <row r="308" spans="7:26" ht="20" customHeight="1" x14ac:dyDescent="0.15">
      <c r="G308" s="385"/>
      <c r="H308" s="385"/>
      <c r="I308" s="385"/>
      <c r="J308" s="385"/>
      <c r="K308" s="385"/>
      <c r="L308" s="385"/>
      <c r="M308" s="385"/>
      <c r="N308" s="385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</row>
    <row r="309" spans="7:26" ht="20" customHeight="1" x14ac:dyDescent="0.15">
      <c r="G309" s="385"/>
      <c r="H309" s="385"/>
      <c r="I309" s="385"/>
      <c r="J309" s="385"/>
      <c r="K309" s="385"/>
      <c r="L309" s="385"/>
      <c r="M309" s="385"/>
      <c r="N309" s="385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</row>
    <row r="310" spans="7:26" ht="20" customHeight="1" x14ac:dyDescent="0.15"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</row>
    <row r="311" spans="7:26" ht="20" customHeight="1" x14ac:dyDescent="0.15"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</row>
    <row r="312" spans="7:26" ht="20" customHeight="1" x14ac:dyDescent="0.15">
      <c r="G312" s="385"/>
      <c r="H312" s="385"/>
      <c r="I312" s="385"/>
      <c r="J312" s="385"/>
      <c r="K312" s="385"/>
      <c r="L312" s="385"/>
      <c r="M312" s="385"/>
      <c r="N312" s="385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</row>
    <row r="313" spans="7:26" ht="20" customHeight="1" x14ac:dyDescent="0.15">
      <c r="G313" s="385"/>
      <c r="H313" s="385"/>
      <c r="I313" s="385"/>
      <c r="J313" s="385"/>
      <c r="K313" s="385"/>
      <c r="L313" s="385"/>
      <c r="M313" s="385"/>
      <c r="N313" s="385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</row>
    <row r="314" spans="7:26" ht="20" customHeight="1" x14ac:dyDescent="0.15"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</row>
    <row r="315" spans="7:26" ht="20" customHeight="1" x14ac:dyDescent="0.15">
      <c r="G315" s="385"/>
      <c r="H315" s="385"/>
      <c r="I315" s="385"/>
      <c r="J315" s="385"/>
      <c r="K315" s="385"/>
      <c r="L315" s="385"/>
      <c r="M315" s="385"/>
      <c r="N315" s="385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</row>
    <row r="316" spans="7:26" ht="20" customHeight="1" x14ac:dyDescent="0.15">
      <c r="G316" s="385"/>
      <c r="H316" s="385"/>
      <c r="I316" s="385"/>
      <c r="J316" s="385"/>
      <c r="K316" s="385"/>
      <c r="L316" s="385"/>
      <c r="M316" s="385"/>
      <c r="N316" s="385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</row>
    <row r="317" spans="7:26" ht="20" customHeight="1" x14ac:dyDescent="0.15">
      <c r="G317" s="385"/>
      <c r="H317" s="385"/>
      <c r="I317" s="385"/>
      <c r="J317" s="385"/>
      <c r="K317" s="385"/>
      <c r="L317" s="385"/>
      <c r="M317" s="385"/>
      <c r="N317" s="385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</row>
    <row r="318" spans="7:26" ht="20" customHeight="1" x14ac:dyDescent="0.15"/>
    <row r="319" spans="7:26" ht="20" customHeight="1" x14ac:dyDescent="0.15"/>
    <row r="320" spans="7:26" ht="20" customHeight="1" x14ac:dyDescent="0.15"/>
    <row r="321" ht="20" customHeight="1" x14ac:dyDescent="0.15"/>
    <row r="322" ht="20" customHeight="1" x14ac:dyDescent="0.15"/>
    <row r="323" ht="20" customHeight="1" x14ac:dyDescent="0.15"/>
  </sheetData>
  <mergeCells count="58">
    <mergeCell ref="B219:B221"/>
    <mergeCell ref="C219:C221"/>
    <mergeCell ref="D219:D221"/>
    <mergeCell ref="F219:F221"/>
    <mergeCell ref="E9:E11"/>
    <mergeCell ref="E32:E34"/>
    <mergeCell ref="E55:E57"/>
    <mergeCell ref="E78:E80"/>
    <mergeCell ref="E101:E103"/>
    <mergeCell ref="B193:B195"/>
    <mergeCell ref="C193:C195"/>
    <mergeCell ref="D193:D195"/>
    <mergeCell ref="F193:F195"/>
    <mergeCell ref="B206:B208"/>
    <mergeCell ref="C206:C208"/>
    <mergeCell ref="D206:D208"/>
    <mergeCell ref="F206:F208"/>
    <mergeCell ref="B147:B149"/>
    <mergeCell ref="C147:C149"/>
    <mergeCell ref="D147:D149"/>
    <mergeCell ref="F147:F149"/>
    <mergeCell ref="B170:B172"/>
    <mergeCell ref="C170:C172"/>
    <mergeCell ref="D170:D172"/>
    <mergeCell ref="F170:F172"/>
    <mergeCell ref="E147:E149"/>
    <mergeCell ref="E170:E172"/>
    <mergeCell ref="E193:E195"/>
    <mergeCell ref="B101:B103"/>
    <mergeCell ref="C101:C103"/>
    <mergeCell ref="D101:D103"/>
    <mergeCell ref="F101:F103"/>
    <mergeCell ref="B124:B126"/>
    <mergeCell ref="C124:C126"/>
    <mergeCell ref="D124:D126"/>
    <mergeCell ref="F124:F126"/>
    <mergeCell ref="E124:E126"/>
    <mergeCell ref="B55:B57"/>
    <mergeCell ref="C55:C57"/>
    <mergeCell ref="D55:D57"/>
    <mergeCell ref="F55:F57"/>
    <mergeCell ref="B78:B80"/>
    <mergeCell ref="C78:C80"/>
    <mergeCell ref="D78:D80"/>
    <mergeCell ref="F78:F80"/>
    <mergeCell ref="C9:C11"/>
    <mergeCell ref="B9:B11"/>
    <mergeCell ref="D9:D11"/>
    <mergeCell ref="F9:F11"/>
    <mergeCell ref="B32:B34"/>
    <mergeCell ref="C32:C34"/>
    <mergeCell ref="D32:D34"/>
    <mergeCell ref="F32:F34"/>
    <mergeCell ref="B5:F6"/>
    <mergeCell ref="B2:F3"/>
    <mergeCell ref="B1:F1"/>
    <mergeCell ref="B4:F4"/>
    <mergeCell ref="B7:F8"/>
  </mergeCells>
  <phoneticPr fontId="12" type="noConversion"/>
  <pageMargins left="0.75" right="0.75" top="1" bottom="1" header="0.5" footer="0.5"/>
  <pageSetup orientation="portrait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8716-C56A-BD4A-9411-E4B486935716}">
  <sheetPr>
    <tabColor rgb="FF92D050"/>
  </sheetPr>
  <dimension ref="A1:IW36"/>
  <sheetViews>
    <sheetView showGridLines="0" topLeftCell="C1" zoomScale="141" zoomScaleNormal="141" workbookViewId="0">
      <selection activeCell="DG4" sqref="DG4:DG18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25" style="1" customWidth="1"/>
    <col min="16" max="16" width="4" style="1" customWidth="1"/>
    <col min="17" max="17" width="4.375" style="1" customWidth="1"/>
    <col min="18" max="19" width="4.125" style="1" customWidth="1"/>
    <col min="20" max="20" width="4.25" style="1" customWidth="1"/>
    <col min="21" max="21" width="5.25" style="1" customWidth="1"/>
    <col min="22" max="22" width="4.2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202"/>
    </row>
    <row r="2" spans="1:134" ht="17" customHeight="1" thickBot="1" x14ac:dyDescent="0.2">
      <c r="A2" s="10"/>
      <c r="B2" s="10"/>
      <c r="C2" s="118"/>
      <c r="D2" s="489" t="s">
        <v>275</v>
      </c>
      <c r="E2" s="490"/>
      <c r="F2" s="490"/>
      <c r="G2" s="491"/>
      <c r="H2" s="11"/>
      <c r="I2" s="12"/>
      <c r="J2" s="113"/>
      <c r="K2" s="501" t="s">
        <v>101</v>
      </c>
      <c r="L2" s="502"/>
      <c r="M2" s="492" t="s">
        <v>21</v>
      </c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4"/>
      <c r="AG2" s="495" t="s">
        <v>22</v>
      </c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7"/>
      <c r="BA2" s="344" t="s">
        <v>94</v>
      </c>
      <c r="BB2" s="498" t="s">
        <v>23</v>
      </c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500"/>
      <c r="DJ2" s="501" t="s">
        <v>101</v>
      </c>
      <c r="DK2" s="502"/>
      <c r="DL2" s="137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112"/>
      <c r="EB2" s="503" t="s">
        <v>96</v>
      </c>
      <c r="EC2" s="503"/>
      <c r="ED2" s="503"/>
    </row>
    <row r="3" spans="1:134" ht="81.75" customHeight="1" x14ac:dyDescent="0.15">
      <c r="A3" s="10"/>
      <c r="B3" s="10"/>
      <c r="C3" s="120"/>
      <c r="D3" s="326" t="s">
        <v>1</v>
      </c>
      <c r="E3" s="327" t="s">
        <v>2</v>
      </c>
      <c r="F3" s="327" t="s">
        <v>3</v>
      </c>
      <c r="G3" s="328" t="s">
        <v>4</v>
      </c>
      <c r="H3" s="322"/>
      <c r="I3" s="15"/>
      <c r="J3" s="334"/>
      <c r="K3" s="396" t="s">
        <v>45</v>
      </c>
      <c r="L3" s="138" t="s">
        <v>95</v>
      </c>
      <c r="M3" s="483" t="s">
        <v>24</v>
      </c>
      <c r="N3" s="484"/>
      <c r="O3" s="484"/>
      <c r="P3" s="484"/>
      <c r="Q3" s="485"/>
      <c r="R3" s="486" t="s">
        <v>25</v>
      </c>
      <c r="S3" s="484"/>
      <c r="T3" s="484"/>
      <c r="U3" s="484"/>
      <c r="V3" s="485"/>
      <c r="W3" s="486" t="s">
        <v>26</v>
      </c>
      <c r="X3" s="484"/>
      <c r="Y3" s="484"/>
      <c r="Z3" s="484"/>
      <c r="AA3" s="485"/>
      <c r="AB3" s="486" t="s">
        <v>27</v>
      </c>
      <c r="AC3" s="484"/>
      <c r="AD3" s="484"/>
      <c r="AE3" s="484"/>
      <c r="AF3" s="487"/>
      <c r="AG3" s="481" t="s">
        <v>28</v>
      </c>
      <c r="AH3" s="462"/>
      <c r="AI3" s="462"/>
      <c r="AJ3" s="462"/>
      <c r="AK3" s="465"/>
      <c r="AL3" s="461" t="s">
        <v>29</v>
      </c>
      <c r="AM3" s="462"/>
      <c r="AN3" s="462"/>
      <c r="AO3" s="462"/>
      <c r="AP3" s="465"/>
      <c r="AQ3" s="461" t="s">
        <v>30</v>
      </c>
      <c r="AR3" s="462"/>
      <c r="AS3" s="462"/>
      <c r="AT3" s="462"/>
      <c r="AU3" s="465"/>
      <c r="AV3" s="461" t="s">
        <v>31</v>
      </c>
      <c r="AW3" s="462"/>
      <c r="AX3" s="462"/>
      <c r="AY3" s="462"/>
      <c r="AZ3" s="480"/>
      <c r="BA3" s="345" t="s">
        <v>111</v>
      </c>
      <c r="BB3" s="481" t="s">
        <v>32</v>
      </c>
      <c r="BC3" s="462"/>
      <c r="BD3" s="462"/>
      <c r="BE3" s="462"/>
      <c r="BF3" s="465"/>
      <c r="BG3" s="461" t="s">
        <v>33</v>
      </c>
      <c r="BH3" s="462"/>
      <c r="BI3" s="462"/>
      <c r="BJ3" s="462"/>
      <c r="BK3" s="465"/>
      <c r="BL3" s="477" t="s">
        <v>110</v>
      </c>
      <c r="BM3" s="478"/>
      <c r="BN3" s="478"/>
      <c r="BO3" s="478"/>
      <c r="BP3" s="482"/>
      <c r="BQ3" s="461" t="s">
        <v>34</v>
      </c>
      <c r="BR3" s="462"/>
      <c r="BS3" s="462"/>
      <c r="BT3" s="462"/>
      <c r="BU3" s="465"/>
      <c r="BV3" s="461" t="s">
        <v>35</v>
      </c>
      <c r="BW3" s="462"/>
      <c r="BX3" s="462"/>
      <c r="BY3" s="462"/>
      <c r="BZ3" s="465"/>
      <c r="CA3" s="477" t="s">
        <v>108</v>
      </c>
      <c r="CB3" s="478"/>
      <c r="CC3" s="478"/>
      <c r="CD3" s="478"/>
      <c r="CE3" s="479"/>
      <c r="CF3" s="464" t="s">
        <v>36</v>
      </c>
      <c r="CG3" s="462"/>
      <c r="CH3" s="462"/>
      <c r="CI3" s="465"/>
      <c r="CJ3" s="461" t="s">
        <v>37</v>
      </c>
      <c r="CK3" s="462"/>
      <c r="CL3" s="462"/>
      <c r="CM3" s="465"/>
      <c r="CN3" s="461" t="s">
        <v>38</v>
      </c>
      <c r="CO3" s="462"/>
      <c r="CP3" s="462"/>
      <c r="CQ3" s="465"/>
      <c r="CR3" s="461" t="s">
        <v>39</v>
      </c>
      <c r="CS3" s="462"/>
      <c r="CT3" s="462"/>
      <c r="CU3" s="465"/>
      <c r="CV3" s="458" t="s">
        <v>40</v>
      </c>
      <c r="CW3" s="459"/>
      <c r="CX3" s="459"/>
      <c r="CY3" s="460"/>
      <c r="CZ3" s="461" t="s">
        <v>41</v>
      </c>
      <c r="DA3" s="462"/>
      <c r="DB3" s="462"/>
      <c r="DC3" s="463"/>
      <c r="DD3" s="381" t="s">
        <v>109</v>
      </c>
      <c r="DE3" s="464" t="s">
        <v>42</v>
      </c>
      <c r="DF3" s="462"/>
      <c r="DG3" s="462"/>
      <c r="DH3" s="465"/>
      <c r="DI3" s="349" t="s">
        <v>43</v>
      </c>
      <c r="DJ3" s="348" t="s">
        <v>95</v>
      </c>
      <c r="DK3" s="138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LARGE(DJ4:DJ18,1)</f>
        <v>0</v>
      </c>
      <c r="DZ3" s="23" t="s">
        <v>56</v>
      </c>
      <c r="EA3" s="24"/>
      <c r="EB3" s="382" t="s">
        <v>97</v>
      </c>
      <c r="EC3" s="382" t="s">
        <v>98</v>
      </c>
      <c r="ED3" s="382" t="s">
        <v>99</v>
      </c>
    </row>
    <row r="4" spans="1:134" ht="16" customHeight="1" x14ac:dyDescent="0.15">
      <c r="A4" s="10"/>
      <c r="B4" s="10"/>
      <c r="C4" s="120"/>
      <c r="D4" s="329" t="str">
        <f>classi!B12</f>
        <v>HTM0_1</v>
      </c>
      <c r="E4" s="25">
        <f>classi!C12</f>
        <v>0</v>
      </c>
      <c r="F4" s="25">
        <f>classi!D12</f>
        <v>0</v>
      </c>
      <c r="G4" s="330">
        <f>classi!E12</f>
        <v>0</v>
      </c>
      <c r="H4" s="323"/>
      <c r="I4" s="26"/>
      <c r="J4" s="335"/>
      <c r="K4" s="397">
        <f>DK4</f>
        <v>1</v>
      </c>
      <c r="L4" s="405">
        <f>DJ4</f>
        <v>0</v>
      </c>
      <c r="M4" s="338">
        <v>0</v>
      </c>
      <c r="N4" s="105">
        <v>0</v>
      </c>
      <c r="O4" s="105">
        <v>0</v>
      </c>
      <c r="P4" s="27"/>
      <c r="Q4" s="28">
        <f>AVERAGE(M4:O4)</f>
        <v>0</v>
      </c>
      <c r="R4" s="105">
        <v>0</v>
      </c>
      <c r="S4" s="105">
        <v>0</v>
      </c>
      <c r="T4" s="105">
        <v>0</v>
      </c>
      <c r="U4" s="27"/>
      <c r="V4" s="28">
        <f>AVERAGE(R4:T4)</f>
        <v>0</v>
      </c>
      <c r="W4" s="105">
        <v>0</v>
      </c>
      <c r="X4" s="105">
        <v>0</v>
      </c>
      <c r="Y4" s="105">
        <v>0</v>
      </c>
      <c r="Z4" s="27"/>
      <c r="AA4" s="28">
        <f>AVERAGE(W4:Y4)</f>
        <v>0</v>
      </c>
      <c r="AB4" s="105">
        <v>0</v>
      </c>
      <c r="AC4" s="105">
        <v>0</v>
      </c>
      <c r="AD4" s="105">
        <v>0</v>
      </c>
      <c r="AE4" s="27"/>
      <c r="AF4" s="339">
        <f>AVERAGE(AB4:AD4)</f>
        <v>0</v>
      </c>
      <c r="AG4" s="342">
        <v>0</v>
      </c>
      <c r="AH4" s="107">
        <v>0</v>
      </c>
      <c r="AI4" s="107">
        <v>0</v>
      </c>
      <c r="AJ4" s="27"/>
      <c r="AK4" s="28">
        <f>AVERAGE(AG4:AI4)</f>
        <v>0</v>
      </c>
      <c r="AL4" s="107">
        <v>0</v>
      </c>
      <c r="AM4" s="107">
        <v>0</v>
      </c>
      <c r="AN4" s="107">
        <v>0</v>
      </c>
      <c r="AO4" s="27"/>
      <c r="AP4" s="28">
        <f>AVERAGE(AL4:AN4)</f>
        <v>0</v>
      </c>
      <c r="AQ4" s="107">
        <v>0</v>
      </c>
      <c r="AR4" s="107">
        <v>0</v>
      </c>
      <c r="AS4" s="107">
        <v>0</v>
      </c>
      <c r="AT4" s="27"/>
      <c r="AU4" s="28">
        <f>AVERAGE(AQ4:AS4)</f>
        <v>0</v>
      </c>
      <c r="AV4" s="107">
        <v>0</v>
      </c>
      <c r="AW4" s="107">
        <v>0</v>
      </c>
      <c r="AX4" s="107">
        <v>0</v>
      </c>
      <c r="AY4" s="27"/>
      <c r="AZ4" s="339">
        <f>AVERAGE(AV4:AX4)</f>
        <v>0</v>
      </c>
      <c r="BA4" s="346">
        <f t="shared" ref="BA4:BA18" si="0">Q4+V4+AA4+AF4+AK4+AP4+AU4+AZ4</f>
        <v>0</v>
      </c>
      <c r="BB4" s="350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 t="shared" ref="BK4:BK18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18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18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18" si="4">AVERAGE(BV4:BY4)</f>
        <v>0</v>
      </c>
      <c r="CA4" s="31">
        <v>0</v>
      </c>
      <c r="CB4" s="31">
        <v>0</v>
      </c>
      <c r="CC4" s="31">
        <v>0</v>
      </c>
      <c r="CD4" s="32"/>
      <c r="CE4" s="33">
        <f t="shared" ref="CE4:CE18" si="5">AVERAGE(CA4:CD4)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 t="shared" ref="DG4:DG18" si="6">SUM(BD4+BI4+BN4+BS4+BX4+CC4)</f>
        <v>0</v>
      </c>
      <c r="DH4" s="27"/>
      <c r="DI4" s="351">
        <f t="shared" ref="DI4:DI18" si="7">BF4+BK4+BU4+BP4+BZ4+CE4</f>
        <v>0</v>
      </c>
      <c r="DJ4" s="158">
        <f t="shared" ref="DJ4:DJ18" si="8">BA4-DI4</f>
        <v>0</v>
      </c>
      <c r="DK4" s="110">
        <f t="shared" ref="DK4:DK18" si="9">RANK(DJ4,$DJ$4:$DJ$18,0)</f>
        <v>1</v>
      </c>
      <c r="DL4" s="41">
        <f t="shared" ref="DL4:DL18" si="10">Q4</f>
        <v>0</v>
      </c>
      <c r="DM4" s="28">
        <f t="shared" ref="DM4:DM18" si="11">DJ4*10^3+DL4</f>
        <v>0</v>
      </c>
      <c r="DN4" s="28">
        <f t="shared" ref="DN4:DN18" si="12">RANK(DM4,$DM$4:$DM$18,0)</f>
        <v>1</v>
      </c>
      <c r="DO4" s="28">
        <f t="shared" ref="DO4:DO18" si="13">AK4</f>
        <v>0</v>
      </c>
      <c r="DP4" s="28">
        <f t="shared" ref="DP4:DP18" si="14">(DJ4*10^3+DL4)*10^3+DO4</f>
        <v>0</v>
      </c>
      <c r="DQ4" s="28">
        <f t="shared" ref="DQ4:DQ18" si="15">RANK(DP4,$DP$4:$DP$18,0)</f>
        <v>1</v>
      </c>
      <c r="DR4" s="42">
        <f t="shared" ref="DR4:DR18" si="16">V4</f>
        <v>0</v>
      </c>
      <c r="DS4" s="42">
        <f t="shared" ref="DS4:DS18" si="17">((DJ4*10^3+DL4)*10^3+DO4)*10^3+DR4</f>
        <v>0</v>
      </c>
      <c r="DT4" s="42">
        <f t="shared" ref="DT4:DT18" si="18">RANK(DS4,$DS$4:$DS$18,0)</f>
        <v>1</v>
      </c>
      <c r="DU4" s="42">
        <f t="shared" ref="DU4:DU18" si="19">AP4</f>
        <v>0</v>
      </c>
      <c r="DV4" s="42">
        <f t="shared" ref="DV4:DV18" si="20">(((DJ4*10^3+DL4)*10^3+DO4)*10^3+DR4)*10^3+DU4</f>
        <v>0</v>
      </c>
      <c r="DW4" s="43">
        <f t="shared" ref="DW4:DW18" si="21">IF(E4&gt;0,RANK(DV4,$DV$4:$DV$18,0),20)</f>
        <v>20</v>
      </c>
      <c r="DX4" s="42">
        <f>IF(DW4&lt;&gt;20,RANK(DW4,$DW$4:$DW$18,1)+COUNTIF(DW$4:DW4,DW4)-1,20)</f>
        <v>20</v>
      </c>
      <c r="DY4" s="44" t="e">
        <f t="shared" ref="DY4:DY18" si="22">DJ4/$DY$3</f>
        <v>#DIV/0!</v>
      </c>
      <c r="DZ4" s="45" t="str">
        <f t="shared" ref="DZ4:DZ18" si="23">IF(COUNTIF(CF4:DC4,"x")&gt;0,"Dis",IF(COUNTIF(DD4,"x")&gt;0,"Abbruch","-"))</f>
        <v>-</v>
      </c>
      <c r="EA4" s="96"/>
      <c r="EB4" s="103">
        <f t="shared" ref="EB4:EB18" si="24">M4+R4+W4+AB4+AG4+AL4+AQ4+AV4-DE4</f>
        <v>0</v>
      </c>
      <c r="EC4" s="103">
        <f t="shared" ref="EC4:EC18" si="25">N4+S4+X4+AC4+AH4+AM4+AR4+AW4-DF4</f>
        <v>0</v>
      </c>
      <c r="ED4" s="103">
        <f t="shared" ref="ED4:ED18" si="26">O4+T4+Y4+AD4+AI4+AN4+AS4+AX4-DG4</f>
        <v>0</v>
      </c>
    </row>
    <row r="5" spans="1:134" ht="16" customHeight="1" x14ac:dyDescent="0.15">
      <c r="A5" s="10"/>
      <c r="B5" s="10"/>
      <c r="C5" s="120"/>
      <c r="D5" s="329" t="str">
        <f>classi!B13</f>
        <v>HTM0_2</v>
      </c>
      <c r="E5" s="25">
        <f>classi!C13</f>
        <v>0</v>
      </c>
      <c r="F5" s="25">
        <f>classi!D13</f>
        <v>0</v>
      </c>
      <c r="G5" s="330">
        <f>classi!E13</f>
        <v>0</v>
      </c>
      <c r="H5" s="324"/>
      <c r="I5" s="46"/>
      <c r="J5" s="156"/>
      <c r="K5" s="397">
        <f t="shared" ref="K5:K18" si="27">DK5</f>
        <v>1</v>
      </c>
      <c r="L5" s="405">
        <f t="shared" ref="L5:L18" si="28">DJ5</f>
        <v>0</v>
      </c>
      <c r="M5" s="338">
        <v>0</v>
      </c>
      <c r="N5" s="105">
        <v>0</v>
      </c>
      <c r="O5" s="105">
        <v>0</v>
      </c>
      <c r="P5" s="27"/>
      <c r="Q5" s="28">
        <f t="shared" ref="Q5:Q18" si="29">AVERAGE(M5:O5)</f>
        <v>0</v>
      </c>
      <c r="R5" s="105">
        <v>0</v>
      </c>
      <c r="S5" s="105">
        <v>0</v>
      </c>
      <c r="T5" s="105">
        <v>0</v>
      </c>
      <c r="U5" s="27"/>
      <c r="V5" s="28">
        <f t="shared" ref="V5:V18" si="30">AVERAGE(R5:T5)</f>
        <v>0</v>
      </c>
      <c r="W5" s="105">
        <v>0</v>
      </c>
      <c r="X5" s="105">
        <v>0</v>
      </c>
      <c r="Y5" s="105">
        <v>0</v>
      </c>
      <c r="Z5" s="27"/>
      <c r="AA5" s="28">
        <f t="shared" ref="AA5:AA18" si="31">AVERAGE(W5:Y5)</f>
        <v>0</v>
      </c>
      <c r="AB5" s="105">
        <v>0</v>
      </c>
      <c r="AC5" s="105">
        <v>0</v>
      </c>
      <c r="AD5" s="105">
        <v>0</v>
      </c>
      <c r="AE5" s="27"/>
      <c r="AF5" s="339">
        <f t="shared" ref="AF5:AF18" si="32">AVERAGE(AB5:AD5)</f>
        <v>0</v>
      </c>
      <c r="AG5" s="342">
        <v>0</v>
      </c>
      <c r="AH5" s="107">
        <v>0</v>
      </c>
      <c r="AI5" s="107">
        <v>0</v>
      </c>
      <c r="AJ5" s="27"/>
      <c r="AK5" s="28">
        <f t="shared" ref="AK5:AK18" si="33">AVERAGE(AG5:AI5)</f>
        <v>0</v>
      </c>
      <c r="AL5" s="107">
        <v>0</v>
      </c>
      <c r="AM5" s="107">
        <v>0</v>
      </c>
      <c r="AN5" s="107">
        <v>0</v>
      </c>
      <c r="AO5" s="27"/>
      <c r="AP5" s="28">
        <f t="shared" ref="AP5:AP18" si="34">AVERAGE(AL5:AN5)</f>
        <v>0</v>
      </c>
      <c r="AQ5" s="107">
        <v>0</v>
      </c>
      <c r="AR5" s="107">
        <v>0</v>
      </c>
      <c r="AS5" s="107">
        <v>0</v>
      </c>
      <c r="AT5" s="27"/>
      <c r="AU5" s="28">
        <f t="shared" ref="AU5:AU18" si="35">AVERAGE(AQ5:AS5)</f>
        <v>0</v>
      </c>
      <c r="AV5" s="107">
        <v>0</v>
      </c>
      <c r="AW5" s="107">
        <v>0</v>
      </c>
      <c r="AX5" s="107">
        <v>0</v>
      </c>
      <c r="AY5" s="27"/>
      <c r="AZ5" s="339">
        <f t="shared" ref="AZ5:AZ18" si="36">AVERAGE(AV5:AX5)</f>
        <v>0</v>
      </c>
      <c r="BA5" s="346">
        <f t="shared" si="0"/>
        <v>0</v>
      </c>
      <c r="BB5" s="350">
        <v>0</v>
      </c>
      <c r="BC5" s="29">
        <v>0</v>
      </c>
      <c r="BD5" s="29">
        <v>0</v>
      </c>
      <c r="BE5" s="30"/>
      <c r="BF5" s="28">
        <f t="shared" ref="BF5:BF18" si="37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8" si="38">SUM(BB5,BG5,BL5,BQ5,BV5,CA5)</f>
        <v>0</v>
      </c>
      <c r="DF5" s="39">
        <f t="shared" ref="DF5:DF18" si="39">SUM(BC5,BH5,BM5,BR5,BW5,CB5)</f>
        <v>0</v>
      </c>
      <c r="DG5" s="39">
        <f t="shared" si="6"/>
        <v>0</v>
      </c>
      <c r="DH5" s="27"/>
      <c r="DI5" s="351">
        <f t="shared" si="7"/>
        <v>0</v>
      </c>
      <c r="DJ5" s="158">
        <f t="shared" si="8"/>
        <v>0</v>
      </c>
      <c r="DK5" s="110">
        <f t="shared" si="9"/>
        <v>1</v>
      </c>
      <c r="DL5" s="41">
        <f t="shared" si="10"/>
        <v>0</v>
      </c>
      <c r="DM5" s="28">
        <f t="shared" si="11"/>
        <v>0</v>
      </c>
      <c r="DN5" s="28">
        <f t="shared" si="12"/>
        <v>1</v>
      </c>
      <c r="DO5" s="28">
        <f t="shared" si="13"/>
        <v>0</v>
      </c>
      <c r="DP5" s="28">
        <f t="shared" si="14"/>
        <v>0</v>
      </c>
      <c r="DQ5" s="28">
        <f t="shared" si="15"/>
        <v>1</v>
      </c>
      <c r="DR5" s="42">
        <f t="shared" si="16"/>
        <v>0</v>
      </c>
      <c r="DS5" s="42">
        <f t="shared" si="17"/>
        <v>0</v>
      </c>
      <c r="DT5" s="42">
        <f t="shared" si="18"/>
        <v>1</v>
      </c>
      <c r="DU5" s="42">
        <f t="shared" si="19"/>
        <v>0</v>
      </c>
      <c r="DV5" s="42">
        <f t="shared" si="20"/>
        <v>0</v>
      </c>
      <c r="DW5" s="43">
        <f t="shared" si="21"/>
        <v>20</v>
      </c>
      <c r="DX5" s="42">
        <f>IF(DW5&lt;&gt;20,RANK(DW5,$DW$4:$DW$18,1)+COUNTIF(DW$4:DW5,DW5)-1,20)</f>
        <v>20</v>
      </c>
      <c r="DY5" s="44" t="e">
        <f t="shared" si="22"/>
        <v>#DIV/0!</v>
      </c>
      <c r="DZ5" s="45" t="str">
        <f t="shared" si="23"/>
        <v>-</v>
      </c>
      <c r="EA5" s="96"/>
      <c r="EB5" s="103">
        <f t="shared" si="24"/>
        <v>0</v>
      </c>
      <c r="EC5" s="103">
        <f t="shared" si="25"/>
        <v>0</v>
      </c>
      <c r="ED5" s="103">
        <f t="shared" si="26"/>
        <v>0</v>
      </c>
    </row>
    <row r="6" spans="1:134" ht="16" customHeight="1" x14ac:dyDescent="0.15">
      <c r="A6" s="10"/>
      <c r="B6" s="10"/>
      <c r="C6" s="120"/>
      <c r="D6" s="329" t="str">
        <f>classi!B14</f>
        <v>HTM0_3</v>
      </c>
      <c r="E6" s="25">
        <f>classi!C14</f>
        <v>0</v>
      </c>
      <c r="F6" s="25">
        <f>classi!D14</f>
        <v>0</v>
      </c>
      <c r="G6" s="330">
        <f>classi!E14</f>
        <v>0</v>
      </c>
      <c r="H6" s="324"/>
      <c r="I6" s="46"/>
      <c r="J6" s="156"/>
      <c r="K6" s="397">
        <f t="shared" si="27"/>
        <v>1</v>
      </c>
      <c r="L6" s="405">
        <f t="shared" si="28"/>
        <v>0</v>
      </c>
      <c r="M6" s="338">
        <v>0</v>
      </c>
      <c r="N6" s="105">
        <v>0</v>
      </c>
      <c r="O6" s="105">
        <v>0</v>
      </c>
      <c r="P6" s="27"/>
      <c r="Q6" s="28">
        <f t="shared" si="29"/>
        <v>0</v>
      </c>
      <c r="R6" s="105">
        <v>0</v>
      </c>
      <c r="S6" s="105">
        <v>0</v>
      </c>
      <c r="T6" s="105">
        <v>0</v>
      </c>
      <c r="U6" s="27"/>
      <c r="V6" s="28">
        <f t="shared" si="30"/>
        <v>0</v>
      </c>
      <c r="W6" s="105">
        <v>0</v>
      </c>
      <c r="X6" s="105">
        <v>0</v>
      </c>
      <c r="Y6" s="105">
        <v>0</v>
      </c>
      <c r="Z6" s="27"/>
      <c r="AA6" s="28">
        <f t="shared" si="31"/>
        <v>0</v>
      </c>
      <c r="AB6" s="105">
        <v>0</v>
      </c>
      <c r="AC6" s="105">
        <v>0</v>
      </c>
      <c r="AD6" s="105">
        <v>0</v>
      </c>
      <c r="AE6" s="27"/>
      <c r="AF6" s="339">
        <f t="shared" si="32"/>
        <v>0</v>
      </c>
      <c r="AG6" s="342">
        <v>0</v>
      </c>
      <c r="AH6" s="107">
        <v>0</v>
      </c>
      <c r="AI6" s="107">
        <v>0</v>
      </c>
      <c r="AJ6" s="27"/>
      <c r="AK6" s="28">
        <f t="shared" si="33"/>
        <v>0</v>
      </c>
      <c r="AL6" s="107">
        <v>0</v>
      </c>
      <c r="AM6" s="107">
        <v>0</v>
      </c>
      <c r="AN6" s="107">
        <v>0</v>
      </c>
      <c r="AO6" s="27"/>
      <c r="AP6" s="28">
        <f t="shared" si="34"/>
        <v>0</v>
      </c>
      <c r="AQ6" s="107">
        <v>0</v>
      </c>
      <c r="AR6" s="107">
        <v>0</v>
      </c>
      <c r="AS6" s="107">
        <v>0</v>
      </c>
      <c r="AT6" s="27"/>
      <c r="AU6" s="28">
        <f t="shared" si="35"/>
        <v>0</v>
      </c>
      <c r="AV6" s="107">
        <v>0</v>
      </c>
      <c r="AW6" s="107">
        <v>0</v>
      </c>
      <c r="AX6" s="107">
        <v>0</v>
      </c>
      <c r="AY6" s="27"/>
      <c r="AZ6" s="339">
        <f t="shared" si="36"/>
        <v>0</v>
      </c>
      <c r="BA6" s="346">
        <f t="shared" si="0"/>
        <v>0</v>
      </c>
      <c r="BB6" s="350">
        <v>0</v>
      </c>
      <c r="BC6" s="29">
        <v>0</v>
      </c>
      <c r="BD6" s="29">
        <v>0</v>
      </c>
      <c r="BE6" s="30"/>
      <c r="BF6" s="28">
        <f t="shared" si="37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8"/>
        <v>0</v>
      </c>
      <c r="DF6" s="39">
        <f t="shared" si="39"/>
        <v>0</v>
      </c>
      <c r="DG6" s="39">
        <f t="shared" si="6"/>
        <v>0</v>
      </c>
      <c r="DH6" s="27"/>
      <c r="DI6" s="351">
        <f t="shared" si="7"/>
        <v>0</v>
      </c>
      <c r="DJ6" s="158">
        <f t="shared" si="8"/>
        <v>0</v>
      </c>
      <c r="DK6" s="110">
        <f t="shared" si="9"/>
        <v>1</v>
      </c>
      <c r="DL6" s="41">
        <f t="shared" si="10"/>
        <v>0</v>
      </c>
      <c r="DM6" s="28">
        <f t="shared" si="11"/>
        <v>0</v>
      </c>
      <c r="DN6" s="28">
        <f t="shared" si="12"/>
        <v>1</v>
      </c>
      <c r="DO6" s="28">
        <f t="shared" si="13"/>
        <v>0</v>
      </c>
      <c r="DP6" s="28">
        <f t="shared" si="14"/>
        <v>0</v>
      </c>
      <c r="DQ6" s="28">
        <f t="shared" si="15"/>
        <v>1</v>
      </c>
      <c r="DR6" s="42">
        <f t="shared" si="16"/>
        <v>0</v>
      </c>
      <c r="DS6" s="42">
        <f t="shared" si="17"/>
        <v>0</v>
      </c>
      <c r="DT6" s="42">
        <f t="shared" si="18"/>
        <v>1</v>
      </c>
      <c r="DU6" s="42">
        <f t="shared" si="19"/>
        <v>0</v>
      </c>
      <c r="DV6" s="42">
        <f t="shared" si="20"/>
        <v>0</v>
      </c>
      <c r="DW6" s="43">
        <f t="shared" si="21"/>
        <v>20</v>
      </c>
      <c r="DX6" s="42">
        <f>IF(DW6&lt;&gt;20,RANK(DW6,$DW$4:$DW$18,1)+COUNTIF(DW$4:DW6,DW6)-1,20)</f>
        <v>20</v>
      </c>
      <c r="DY6" s="44" t="e">
        <f t="shared" si="22"/>
        <v>#DIV/0!</v>
      </c>
      <c r="DZ6" s="45" t="str">
        <f t="shared" si="23"/>
        <v>-</v>
      </c>
      <c r="EA6" s="96"/>
      <c r="EB6" s="103">
        <f t="shared" si="24"/>
        <v>0</v>
      </c>
      <c r="EC6" s="103">
        <f t="shared" si="25"/>
        <v>0</v>
      </c>
      <c r="ED6" s="103">
        <f t="shared" si="26"/>
        <v>0</v>
      </c>
    </row>
    <row r="7" spans="1:134" ht="16" customHeight="1" x14ac:dyDescent="0.15">
      <c r="A7" s="10"/>
      <c r="B7" s="10"/>
      <c r="C7" s="120"/>
      <c r="D7" s="329" t="str">
        <f>classi!B15</f>
        <v>HTM0_4</v>
      </c>
      <c r="E7" s="25">
        <f>classi!C15</f>
        <v>0</v>
      </c>
      <c r="F7" s="25">
        <f>classi!D15</f>
        <v>0</v>
      </c>
      <c r="G7" s="330">
        <f>classi!E15</f>
        <v>0</v>
      </c>
      <c r="H7" s="324"/>
      <c r="I7" s="46"/>
      <c r="J7" s="156"/>
      <c r="K7" s="397">
        <f t="shared" si="27"/>
        <v>1</v>
      </c>
      <c r="L7" s="405">
        <f t="shared" si="28"/>
        <v>0</v>
      </c>
      <c r="M7" s="338">
        <v>0</v>
      </c>
      <c r="N7" s="105">
        <v>0</v>
      </c>
      <c r="O7" s="105">
        <v>0</v>
      </c>
      <c r="P7" s="27"/>
      <c r="Q7" s="28">
        <f t="shared" si="29"/>
        <v>0</v>
      </c>
      <c r="R7" s="105">
        <v>0</v>
      </c>
      <c r="S7" s="105">
        <v>0</v>
      </c>
      <c r="T7" s="105">
        <v>0</v>
      </c>
      <c r="U7" s="27"/>
      <c r="V7" s="28">
        <f t="shared" si="30"/>
        <v>0</v>
      </c>
      <c r="W7" s="105">
        <v>0</v>
      </c>
      <c r="X7" s="105">
        <v>0</v>
      </c>
      <c r="Y7" s="105">
        <v>0</v>
      </c>
      <c r="Z7" s="27"/>
      <c r="AA7" s="28">
        <f t="shared" si="31"/>
        <v>0</v>
      </c>
      <c r="AB7" s="105">
        <v>0</v>
      </c>
      <c r="AC7" s="105">
        <v>0</v>
      </c>
      <c r="AD7" s="105">
        <v>0</v>
      </c>
      <c r="AE7" s="27"/>
      <c r="AF7" s="339">
        <f t="shared" si="32"/>
        <v>0</v>
      </c>
      <c r="AG7" s="342">
        <v>0</v>
      </c>
      <c r="AH7" s="107">
        <v>0</v>
      </c>
      <c r="AI7" s="107">
        <v>0</v>
      </c>
      <c r="AJ7" s="27"/>
      <c r="AK7" s="28">
        <f t="shared" si="33"/>
        <v>0</v>
      </c>
      <c r="AL7" s="107">
        <v>0</v>
      </c>
      <c r="AM7" s="107">
        <v>0</v>
      </c>
      <c r="AN7" s="107">
        <v>0</v>
      </c>
      <c r="AO7" s="27"/>
      <c r="AP7" s="28">
        <f t="shared" si="34"/>
        <v>0</v>
      </c>
      <c r="AQ7" s="107">
        <v>0</v>
      </c>
      <c r="AR7" s="107">
        <v>0</v>
      </c>
      <c r="AS7" s="107">
        <v>0</v>
      </c>
      <c r="AT7" s="27"/>
      <c r="AU7" s="28">
        <f t="shared" si="35"/>
        <v>0</v>
      </c>
      <c r="AV7" s="107">
        <v>0</v>
      </c>
      <c r="AW7" s="107">
        <v>0</v>
      </c>
      <c r="AX7" s="107">
        <v>0</v>
      </c>
      <c r="AY7" s="27"/>
      <c r="AZ7" s="339">
        <f>AVERAGE(AV7:AY7)</f>
        <v>0</v>
      </c>
      <c r="BA7" s="346">
        <f t="shared" si="0"/>
        <v>0</v>
      </c>
      <c r="BB7" s="350">
        <v>0</v>
      </c>
      <c r="BC7" s="29">
        <v>0</v>
      </c>
      <c r="BD7" s="29">
        <v>0</v>
      </c>
      <c r="BE7" s="30"/>
      <c r="BF7" s="28">
        <f t="shared" si="37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8"/>
        <v>0</v>
      </c>
      <c r="DF7" s="39">
        <f t="shared" si="39"/>
        <v>0</v>
      </c>
      <c r="DG7" s="39">
        <f t="shared" si="6"/>
        <v>0</v>
      </c>
      <c r="DH7" s="27"/>
      <c r="DI7" s="351">
        <f t="shared" si="7"/>
        <v>0</v>
      </c>
      <c r="DJ7" s="158">
        <f t="shared" si="8"/>
        <v>0</v>
      </c>
      <c r="DK7" s="110">
        <f t="shared" si="9"/>
        <v>1</v>
      </c>
      <c r="DL7" s="41">
        <f t="shared" si="10"/>
        <v>0</v>
      </c>
      <c r="DM7" s="28">
        <f t="shared" si="11"/>
        <v>0</v>
      </c>
      <c r="DN7" s="28">
        <f t="shared" si="12"/>
        <v>1</v>
      </c>
      <c r="DO7" s="28">
        <f t="shared" si="13"/>
        <v>0</v>
      </c>
      <c r="DP7" s="28">
        <f t="shared" si="14"/>
        <v>0</v>
      </c>
      <c r="DQ7" s="28">
        <f t="shared" si="15"/>
        <v>1</v>
      </c>
      <c r="DR7" s="42">
        <f t="shared" si="16"/>
        <v>0</v>
      </c>
      <c r="DS7" s="42">
        <f t="shared" si="17"/>
        <v>0</v>
      </c>
      <c r="DT7" s="42">
        <f t="shared" si="18"/>
        <v>1</v>
      </c>
      <c r="DU7" s="42">
        <f t="shared" si="19"/>
        <v>0</v>
      </c>
      <c r="DV7" s="42">
        <f t="shared" si="20"/>
        <v>0</v>
      </c>
      <c r="DW7" s="43">
        <f t="shared" si="21"/>
        <v>20</v>
      </c>
      <c r="DX7" s="42">
        <f>IF(DW7&lt;&gt;20,RANK(DW7,$DW$4:$DW$18,1)+COUNTIF(DW$4:DW7,DW7)-1,20)</f>
        <v>20</v>
      </c>
      <c r="DY7" s="44" t="e">
        <f t="shared" si="22"/>
        <v>#DIV/0!</v>
      </c>
      <c r="DZ7" s="45" t="str">
        <f t="shared" si="23"/>
        <v>-</v>
      </c>
      <c r="EA7" s="96"/>
      <c r="EB7" s="103">
        <f t="shared" si="24"/>
        <v>0</v>
      </c>
      <c r="EC7" s="103">
        <f t="shared" si="25"/>
        <v>0</v>
      </c>
      <c r="ED7" s="103">
        <f t="shared" si="26"/>
        <v>0</v>
      </c>
    </row>
    <row r="8" spans="1:134" ht="16" customHeight="1" x14ac:dyDescent="0.15">
      <c r="A8" s="10"/>
      <c r="B8" s="10"/>
      <c r="C8" s="120"/>
      <c r="D8" s="331" t="str">
        <f>classi!B16</f>
        <v>HTM0_5</v>
      </c>
      <c r="E8" s="25">
        <f>classi!C16</f>
        <v>0</v>
      </c>
      <c r="F8" s="25">
        <f>classi!D16</f>
        <v>0</v>
      </c>
      <c r="G8" s="330">
        <f>classi!E16</f>
        <v>0</v>
      </c>
      <c r="H8" s="324"/>
      <c r="I8" s="46"/>
      <c r="J8" s="156"/>
      <c r="K8" s="397">
        <f t="shared" si="27"/>
        <v>1</v>
      </c>
      <c r="L8" s="405">
        <f t="shared" si="28"/>
        <v>0</v>
      </c>
      <c r="M8" s="338">
        <v>0</v>
      </c>
      <c r="N8" s="105">
        <v>0</v>
      </c>
      <c r="O8" s="105">
        <v>0</v>
      </c>
      <c r="P8" s="27"/>
      <c r="Q8" s="28">
        <f t="shared" si="29"/>
        <v>0</v>
      </c>
      <c r="R8" s="105">
        <v>0</v>
      </c>
      <c r="S8" s="105">
        <v>0</v>
      </c>
      <c r="T8" s="105">
        <v>0</v>
      </c>
      <c r="U8" s="27"/>
      <c r="V8" s="28">
        <f t="shared" si="30"/>
        <v>0</v>
      </c>
      <c r="W8" s="105">
        <v>0</v>
      </c>
      <c r="X8" s="105">
        <v>0</v>
      </c>
      <c r="Y8" s="105">
        <v>0</v>
      </c>
      <c r="Z8" s="27"/>
      <c r="AA8" s="28">
        <f t="shared" si="31"/>
        <v>0</v>
      </c>
      <c r="AB8" s="105">
        <v>0</v>
      </c>
      <c r="AC8" s="105">
        <v>0</v>
      </c>
      <c r="AD8" s="105">
        <v>0</v>
      </c>
      <c r="AE8" s="27"/>
      <c r="AF8" s="339">
        <f t="shared" si="32"/>
        <v>0</v>
      </c>
      <c r="AG8" s="342">
        <v>0</v>
      </c>
      <c r="AH8" s="107">
        <v>0</v>
      </c>
      <c r="AI8" s="107">
        <v>0</v>
      </c>
      <c r="AJ8" s="27"/>
      <c r="AK8" s="28">
        <f t="shared" si="33"/>
        <v>0</v>
      </c>
      <c r="AL8" s="107">
        <v>0</v>
      </c>
      <c r="AM8" s="107">
        <v>0</v>
      </c>
      <c r="AN8" s="107">
        <v>0</v>
      </c>
      <c r="AO8" s="27"/>
      <c r="AP8" s="28">
        <f t="shared" si="34"/>
        <v>0</v>
      </c>
      <c r="AQ8" s="107">
        <v>0</v>
      </c>
      <c r="AR8" s="107">
        <v>0</v>
      </c>
      <c r="AS8" s="107">
        <v>0</v>
      </c>
      <c r="AT8" s="27"/>
      <c r="AU8" s="28">
        <f t="shared" si="35"/>
        <v>0</v>
      </c>
      <c r="AV8" s="107">
        <v>0</v>
      </c>
      <c r="AW8" s="107">
        <v>0</v>
      </c>
      <c r="AX8" s="107">
        <v>0</v>
      </c>
      <c r="AY8" s="27"/>
      <c r="AZ8" s="339">
        <f t="shared" si="36"/>
        <v>0</v>
      </c>
      <c r="BA8" s="346">
        <f t="shared" si="0"/>
        <v>0</v>
      </c>
      <c r="BB8" s="350">
        <v>0</v>
      </c>
      <c r="BC8" s="29">
        <v>0</v>
      </c>
      <c r="BD8" s="29">
        <v>0</v>
      </c>
      <c r="BE8" s="30"/>
      <c r="BF8" s="28">
        <f t="shared" si="37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8"/>
        <v>0</v>
      </c>
      <c r="DF8" s="39">
        <f t="shared" si="39"/>
        <v>0</v>
      </c>
      <c r="DG8" s="39">
        <f t="shared" si="6"/>
        <v>0</v>
      </c>
      <c r="DH8" s="27"/>
      <c r="DI8" s="351">
        <f t="shared" si="7"/>
        <v>0</v>
      </c>
      <c r="DJ8" s="158">
        <f t="shared" si="8"/>
        <v>0</v>
      </c>
      <c r="DK8" s="110">
        <f t="shared" si="9"/>
        <v>1</v>
      </c>
      <c r="DL8" s="41">
        <f t="shared" si="10"/>
        <v>0</v>
      </c>
      <c r="DM8" s="28">
        <f t="shared" si="11"/>
        <v>0</v>
      </c>
      <c r="DN8" s="28">
        <f t="shared" si="12"/>
        <v>1</v>
      </c>
      <c r="DO8" s="28">
        <f t="shared" si="13"/>
        <v>0</v>
      </c>
      <c r="DP8" s="28">
        <f t="shared" si="14"/>
        <v>0</v>
      </c>
      <c r="DQ8" s="28">
        <f t="shared" si="15"/>
        <v>1</v>
      </c>
      <c r="DR8" s="42">
        <f t="shared" si="16"/>
        <v>0</v>
      </c>
      <c r="DS8" s="42">
        <f t="shared" si="17"/>
        <v>0</v>
      </c>
      <c r="DT8" s="42">
        <f t="shared" si="18"/>
        <v>1</v>
      </c>
      <c r="DU8" s="42">
        <f t="shared" si="19"/>
        <v>0</v>
      </c>
      <c r="DV8" s="42">
        <f t="shared" si="20"/>
        <v>0</v>
      </c>
      <c r="DW8" s="43">
        <f t="shared" si="21"/>
        <v>20</v>
      </c>
      <c r="DX8" s="42">
        <f>IF(DW8&lt;&gt;20,RANK(DW8,$DW$4:$DW$18,1)+COUNTIF(DW$4:DW8,DW8)-1,20)</f>
        <v>20</v>
      </c>
      <c r="DY8" s="44" t="e">
        <f t="shared" si="22"/>
        <v>#DIV/0!</v>
      </c>
      <c r="DZ8" s="45" t="str">
        <f t="shared" si="23"/>
        <v>-</v>
      </c>
      <c r="EA8" s="96"/>
      <c r="EB8" s="103">
        <f t="shared" si="24"/>
        <v>0</v>
      </c>
      <c r="EC8" s="103">
        <f t="shared" si="25"/>
        <v>0</v>
      </c>
      <c r="ED8" s="103">
        <f t="shared" si="26"/>
        <v>0</v>
      </c>
    </row>
    <row r="9" spans="1:134" ht="16" customHeight="1" x14ac:dyDescent="0.15">
      <c r="A9" s="10"/>
      <c r="B9" s="10"/>
      <c r="C9" s="120"/>
      <c r="D9" s="331" t="str">
        <f>classi!B17</f>
        <v>HTM0_6</v>
      </c>
      <c r="E9" s="25">
        <f>classi!C17</f>
        <v>0</v>
      </c>
      <c r="F9" s="25">
        <f>classi!D17</f>
        <v>0</v>
      </c>
      <c r="G9" s="330">
        <f>classi!E17</f>
        <v>0</v>
      </c>
      <c r="H9" s="324"/>
      <c r="I9" s="46"/>
      <c r="J9" s="156"/>
      <c r="K9" s="397">
        <f t="shared" si="27"/>
        <v>1</v>
      </c>
      <c r="L9" s="405">
        <f t="shared" si="28"/>
        <v>0</v>
      </c>
      <c r="M9" s="338">
        <v>0</v>
      </c>
      <c r="N9" s="105">
        <v>0</v>
      </c>
      <c r="O9" s="105">
        <v>0</v>
      </c>
      <c r="P9" s="27"/>
      <c r="Q9" s="28">
        <f t="shared" si="29"/>
        <v>0</v>
      </c>
      <c r="R9" s="105">
        <v>0</v>
      </c>
      <c r="S9" s="105">
        <v>0</v>
      </c>
      <c r="T9" s="105">
        <v>0</v>
      </c>
      <c r="U9" s="27"/>
      <c r="V9" s="28">
        <f t="shared" si="30"/>
        <v>0</v>
      </c>
      <c r="W9" s="105">
        <v>0</v>
      </c>
      <c r="X9" s="105">
        <v>0</v>
      </c>
      <c r="Y9" s="105">
        <v>0</v>
      </c>
      <c r="Z9" s="27"/>
      <c r="AA9" s="28">
        <f t="shared" si="31"/>
        <v>0</v>
      </c>
      <c r="AB9" s="105">
        <v>0</v>
      </c>
      <c r="AC9" s="105">
        <v>0</v>
      </c>
      <c r="AD9" s="105">
        <v>0</v>
      </c>
      <c r="AE9" s="27"/>
      <c r="AF9" s="339">
        <f t="shared" si="32"/>
        <v>0</v>
      </c>
      <c r="AG9" s="342">
        <v>0</v>
      </c>
      <c r="AH9" s="107">
        <v>0</v>
      </c>
      <c r="AI9" s="107">
        <v>0</v>
      </c>
      <c r="AJ9" s="27"/>
      <c r="AK9" s="28">
        <f t="shared" si="33"/>
        <v>0</v>
      </c>
      <c r="AL9" s="107">
        <v>0</v>
      </c>
      <c r="AM9" s="107">
        <v>0</v>
      </c>
      <c r="AN9" s="107">
        <v>0</v>
      </c>
      <c r="AO9" s="27"/>
      <c r="AP9" s="28">
        <f t="shared" si="34"/>
        <v>0</v>
      </c>
      <c r="AQ9" s="107">
        <v>0</v>
      </c>
      <c r="AR9" s="107">
        <v>0</v>
      </c>
      <c r="AS9" s="107">
        <v>0</v>
      </c>
      <c r="AT9" s="27"/>
      <c r="AU9" s="28">
        <f t="shared" si="35"/>
        <v>0</v>
      </c>
      <c r="AV9" s="107">
        <v>0</v>
      </c>
      <c r="AW9" s="107">
        <v>0</v>
      </c>
      <c r="AX9" s="107">
        <v>0</v>
      </c>
      <c r="AY9" s="27"/>
      <c r="AZ9" s="339">
        <f t="shared" si="36"/>
        <v>0</v>
      </c>
      <c r="BA9" s="346">
        <f t="shared" si="0"/>
        <v>0</v>
      </c>
      <c r="BB9" s="350">
        <v>0</v>
      </c>
      <c r="BC9" s="29">
        <v>0</v>
      </c>
      <c r="BD9" s="29">
        <v>0</v>
      </c>
      <c r="BE9" s="30"/>
      <c r="BF9" s="28">
        <f t="shared" si="37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8"/>
        <v>0</v>
      </c>
      <c r="DF9" s="39">
        <f t="shared" si="39"/>
        <v>0</v>
      </c>
      <c r="DG9" s="39">
        <f t="shared" si="6"/>
        <v>0</v>
      </c>
      <c r="DH9" s="27"/>
      <c r="DI9" s="351">
        <f t="shared" si="7"/>
        <v>0</v>
      </c>
      <c r="DJ9" s="158">
        <f t="shared" si="8"/>
        <v>0</v>
      </c>
      <c r="DK9" s="110">
        <f t="shared" si="9"/>
        <v>1</v>
      </c>
      <c r="DL9" s="41">
        <f t="shared" si="10"/>
        <v>0</v>
      </c>
      <c r="DM9" s="28">
        <f t="shared" si="11"/>
        <v>0</v>
      </c>
      <c r="DN9" s="28">
        <f t="shared" si="12"/>
        <v>1</v>
      </c>
      <c r="DO9" s="28">
        <f t="shared" si="13"/>
        <v>0</v>
      </c>
      <c r="DP9" s="28">
        <f t="shared" si="14"/>
        <v>0</v>
      </c>
      <c r="DQ9" s="28">
        <f t="shared" si="15"/>
        <v>1</v>
      </c>
      <c r="DR9" s="42">
        <f t="shared" si="16"/>
        <v>0</v>
      </c>
      <c r="DS9" s="42">
        <f t="shared" si="17"/>
        <v>0</v>
      </c>
      <c r="DT9" s="42">
        <f t="shared" si="18"/>
        <v>1</v>
      </c>
      <c r="DU9" s="42">
        <f t="shared" si="19"/>
        <v>0</v>
      </c>
      <c r="DV9" s="42">
        <f t="shared" si="20"/>
        <v>0</v>
      </c>
      <c r="DW9" s="43">
        <f t="shared" si="21"/>
        <v>20</v>
      </c>
      <c r="DX9" s="42">
        <f>IF(DW9&lt;&gt;20,RANK(DW9,$DW$4:$DW$18,1)+COUNTIF(DW$4:DW9,DW9)-1,20)</f>
        <v>20</v>
      </c>
      <c r="DY9" s="44" t="e">
        <f t="shared" si="22"/>
        <v>#DIV/0!</v>
      </c>
      <c r="DZ9" s="45" t="str">
        <f t="shared" si="23"/>
        <v>-</v>
      </c>
      <c r="EA9" s="96"/>
      <c r="EB9" s="103">
        <f t="shared" si="24"/>
        <v>0</v>
      </c>
      <c r="EC9" s="103">
        <f t="shared" si="25"/>
        <v>0</v>
      </c>
      <c r="ED9" s="103">
        <f t="shared" si="26"/>
        <v>0</v>
      </c>
    </row>
    <row r="10" spans="1:134" ht="16" customHeight="1" x14ac:dyDescent="0.15">
      <c r="A10" s="10"/>
      <c r="B10" s="10"/>
      <c r="C10" s="120"/>
      <c r="D10" s="331" t="str">
        <f>classi!B23</f>
        <v>HTM0_12</v>
      </c>
      <c r="E10" s="25">
        <f>classi!C23</f>
        <v>0</v>
      </c>
      <c r="F10" s="25">
        <f>classi!D23</f>
        <v>0</v>
      </c>
      <c r="G10" s="330">
        <f>classi!E23</f>
        <v>0</v>
      </c>
      <c r="H10" s="324"/>
      <c r="I10" s="46"/>
      <c r="J10" s="156"/>
      <c r="K10" s="397">
        <f t="shared" si="27"/>
        <v>1</v>
      </c>
      <c r="L10" s="405">
        <f t="shared" si="28"/>
        <v>0</v>
      </c>
      <c r="M10" s="338">
        <v>0</v>
      </c>
      <c r="N10" s="105">
        <v>0</v>
      </c>
      <c r="O10" s="105">
        <v>0</v>
      </c>
      <c r="P10" s="27"/>
      <c r="Q10" s="28">
        <f t="shared" si="29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30"/>
        <v>0</v>
      </c>
      <c r="W10" s="105">
        <v>0</v>
      </c>
      <c r="X10" s="105">
        <v>0</v>
      </c>
      <c r="Y10" s="105">
        <v>0</v>
      </c>
      <c r="Z10" s="27"/>
      <c r="AA10" s="28">
        <f t="shared" si="31"/>
        <v>0</v>
      </c>
      <c r="AB10" s="105">
        <v>0</v>
      </c>
      <c r="AC10" s="105">
        <v>0</v>
      </c>
      <c r="AD10" s="105">
        <v>0</v>
      </c>
      <c r="AE10" s="27"/>
      <c r="AF10" s="339">
        <f t="shared" si="32"/>
        <v>0</v>
      </c>
      <c r="AG10" s="342">
        <v>0</v>
      </c>
      <c r="AH10" s="107">
        <v>0</v>
      </c>
      <c r="AI10" s="107">
        <v>0</v>
      </c>
      <c r="AJ10" s="27"/>
      <c r="AK10" s="28">
        <f t="shared" si="33"/>
        <v>0</v>
      </c>
      <c r="AL10" s="107">
        <v>0</v>
      </c>
      <c r="AM10" s="107">
        <v>0</v>
      </c>
      <c r="AN10" s="107">
        <v>0</v>
      </c>
      <c r="AO10" s="27"/>
      <c r="AP10" s="28">
        <f t="shared" si="34"/>
        <v>0</v>
      </c>
      <c r="AQ10" s="107">
        <v>0</v>
      </c>
      <c r="AR10" s="107">
        <v>0</v>
      </c>
      <c r="AS10" s="107">
        <v>0</v>
      </c>
      <c r="AT10" s="27"/>
      <c r="AU10" s="28">
        <f t="shared" si="35"/>
        <v>0</v>
      </c>
      <c r="AV10" s="107">
        <v>0</v>
      </c>
      <c r="AW10" s="107">
        <v>0</v>
      </c>
      <c r="AX10" s="107">
        <v>0</v>
      </c>
      <c r="AY10" s="27"/>
      <c r="AZ10" s="339">
        <f t="shared" si="36"/>
        <v>0</v>
      </c>
      <c r="BA10" s="346">
        <f t="shared" si="0"/>
        <v>0</v>
      </c>
      <c r="BB10" s="350">
        <v>0</v>
      </c>
      <c r="BC10" s="29">
        <v>0</v>
      </c>
      <c r="BD10" s="29">
        <v>0</v>
      </c>
      <c r="BE10" s="30"/>
      <c r="BF10" s="28">
        <f t="shared" si="37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8"/>
        <v>0</v>
      </c>
      <c r="DF10" s="39">
        <f t="shared" si="39"/>
        <v>0</v>
      </c>
      <c r="DG10" s="39">
        <f t="shared" si="6"/>
        <v>0</v>
      </c>
      <c r="DH10" s="27"/>
      <c r="DI10" s="351">
        <f t="shared" si="7"/>
        <v>0</v>
      </c>
      <c r="DJ10" s="158">
        <f t="shared" si="8"/>
        <v>0</v>
      </c>
      <c r="DK10" s="110">
        <f t="shared" si="9"/>
        <v>1</v>
      </c>
      <c r="DL10" s="41">
        <f t="shared" si="10"/>
        <v>0</v>
      </c>
      <c r="DM10" s="28">
        <f t="shared" si="11"/>
        <v>0</v>
      </c>
      <c r="DN10" s="28">
        <f t="shared" si="12"/>
        <v>1</v>
      </c>
      <c r="DO10" s="28">
        <f t="shared" si="13"/>
        <v>0</v>
      </c>
      <c r="DP10" s="28">
        <f t="shared" si="14"/>
        <v>0</v>
      </c>
      <c r="DQ10" s="28">
        <f t="shared" si="15"/>
        <v>1</v>
      </c>
      <c r="DR10" s="42">
        <f t="shared" si="16"/>
        <v>0</v>
      </c>
      <c r="DS10" s="42">
        <f t="shared" si="17"/>
        <v>0</v>
      </c>
      <c r="DT10" s="42">
        <f t="shared" si="18"/>
        <v>1</v>
      </c>
      <c r="DU10" s="42">
        <f t="shared" si="19"/>
        <v>0</v>
      </c>
      <c r="DV10" s="42">
        <f t="shared" si="20"/>
        <v>0</v>
      </c>
      <c r="DW10" s="43">
        <f t="shared" si="21"/>
        <v>20</v>
      </c>
      <c r="DX10" s="42">
        <f>IF(DW10&lt;&gt;20,RANK(DW10,$DW$4:$DW$18,1)+COUNTIF(DW$4:DW10,DW10)-1,20)</f>
        <v>20</v>
      </c>
      <c r="DY10" s="44" t="e">
        <f t="shared" si="22"/>
        <v>#DIV/0!</v>
      </c>
      <c r="DZ10" s="45" t="str">
        <f t="shared" si="23"/>
        <v>-</v>
      </c>
      <c r="EA10" s="96"/>
      <c r="EB10" s="103">
        <f t="shared" si="24"/>
        <v>0</v>
      </c>
      <c r="EC10" s="103">
        <f t="shared" si="25"/>
        <v>0</v>
      </c>
      <c r="ED10" s="103">
        <f t="shared" si="26"/>
        <v>0</v>
      </c>
    </row>
    <row r="11" spans="1:134" ht="16" customHeight="1" x14ac:dyDescent="0.15">
      <c r="A11" s="10"/>
      <c r="B11" s="10"/>
      <c r="C11" s="120"/>
      <c r="D11" s="331" t="str">
        <f>classi!B24</f>
        <v>HTM0_13</v>
      </c>
      <c r="E11" s="25">
        <f>classi!C24</f>
        <v>0</v>
      </c>
      <c r="F11" s="25">
        <f>classi!D24</f>
        <v>0</v>
      </c>
      <c r="G11" s="330">
        <f>classi!E24</f>
        <v>0</v>
      </c>
      <c r="H11" s="324"/>
      <c r="I11" s="46"/>
      <c r="J11" s="156"/>
      <c r="K11" s="397">
        <f t="shared" si="27"/>
        <v>1</v>
      </c>
      <c r="L11" s="405">
        <f t="shared" si="28"/>
        <v>0</v>
      </c>
      <c r="M11" s="338">
        <v>0</v>
      </c>
      <c r="N11" s="105">
        <v>0</v>
      </c>
      <c r="O11" s="105">
        <v>0</v>
      </c>
      <c r="P11" s="27"/>
      <c r="Q11" s="28">
        <f t="shared" si="29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30"/>
        <v>0</v>
      </c>
      <c r="W11" s="105">
        <v>0</v>
      </c>
      <c r="X11" s="105">
        <v>0</v>
      </c>
      <c r="Y11" s="105">
        <v>0</v>
      </c>
      <c r="Z11" s="27"/>
      <c r="AA11" s="28">
        <f t="shared" si="31"/>
        <v>0</v>
      </c>
      <c r="AB11" s="105">
        <v>0</v>
      </c>
      <c r="AC11" s="105">
        <v>0</v>
      </c>
      <c r="AD11" s="105">
        <v>0</v>
      </c>
      <c r="AE11" s="27"/>
      <c r="AF11" s="339">
        <f t="shared" si="32"/>
        <v>0</v>
      </c>
      <c r="AG11" s="342">
        <v>0</v>
      </c>
      <c r="AH11" s="107">
        <v>0</v>
      </c>
      <c r="AI11" s="107">
        <v>0</v>
      </c>
      <c r="AJ11" s="27"/>
      <c r="AK11" s="28">
        <f t="shared" si="33"/>
        <v>0</v>
      </c>
      <c r="AL11" s="107">
        <v>0</v>
      </c>
      <c r="AM11" s="107">
        <v>0</v>
      </c>
      <c r="AN11" s="107">
        <v>0</v>
      </c>
      <c r="AO11" s="27"/>
      <c r="AP11" s="28">
        <f t="shared" si="34"/>
        <v>0</v>
      </c>
      <c r="AQ11" s="107">
        <v>0</v>
      </c>
      <c r="AR11" s="107">
        <v>0</v>
      </c>
      <c r="AS11" s="107">
        <v>0</v>
      </c>
      <c r="AT11" s="27"/>
      <c r="AU11" s="28">
        <f t="shared" si="35"/>
        <v>0</v>
      </c>
      <c r="AV11" s="107">
        <v>0</v>
      </c>
      <c r="AW11" s="107">
        <v>0</v>
      </c>
      <c r="AX11" s="107">
        <v>0</v>
      </c>
      <c r="AY11" s="27"/>
      <c r="AZ11" s="339">
        <f t="shared" si="36"/>
        <v>0</v>
      </c>
      <c r="BA11" s="346">
        <f t="shared" si="0"/>
        <v>0</v>
      </c>
      <c r="BB11" s="350">
        <v>0</v>
      </c>
      <c r="BC11" s="29">
        <v>0</v>
      </c>
      <c r="BD11" s="29">
        <v>0</v>
      </c>
      <c r="BE11" s="30"/>
      <c r="BF11" s="28">
        <f t="shared" si="37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8"/>
        <v>0</v>
      </c>
      <c r="DF11" s="39">
        <f t="shared" si="39"/>
        <v>0</v>
      </c>
      <c r="DG11" s="39">
        <f t="shared" si="6"/>
        <v>0</v>
      </c>
      <c r="DH11" s="27"/>
      <c r="DI11" s="351">
        <f t="shared" si="7"/>
        <v>0</v>
      </c>
      <c r="DJ11" s="158">
        <f t="shared" si="8"/>
        <v>0</v>
      </c>
      <c r="DK11" s="110">
        <f t="shared" si="9"/>
        <v>1</v>
      </c>
      <c r="DL11" s="41">
        <f t="shared" si="10"/>
        <v>0</v>
      </c>
      <c r="DM11" s="28">
        <f t="shared" si="11"/>
        <v>0</v>
      </c>
      <c r="DN11" s="28">
        <f t="shared" si="12"/>
        <v>1</v>
      </c>
      <c r="DO11" s="28">
        <f t="shared" si="13"/>
        <v>0</v>
      </c>
      <c r="DP11" s="28">
        <f t="shared" si="14"/>
        <v>0</v>
      </c>
      <c r="DQ11" s="28">
        <f t="shared" si="15"/>
        <v>1</v>
      </c>
      <c r="DR11" s="42">
        <f t="shared" si="16"/>
        <v>0</v>
      </c>
      <c r="DS11" s="42">
        <f t="shared" si="17"/>
        <v>0</v>
      </c>
      <c r="DT11" s="42">
        <f t="shared" si="18"/>
        <v>1</v>
      </c>
      <c r="DU11" s="42">
        <f t="shared" si="19"/>
        <v>0</v>
      </c>
      <c r="DV11" s="42">
        <f t="shared" si="20"/>
        <v>0</v>
      </c>
      <c r="DW11" s="43">
        <f t="shared" si="21"/>
        <v>20</v>
      </c>
      <c r="DX11" s="42">
        <f>IF(DW11&lt;&gt;20,RANK(DW11,$DW$4:$DW$18,1)+COUNTIF(DW$4:DW11,DW11)-1,20)</f>
        <v>20</v>
      </c>
      <c r="DY11" s="44" t="e">
        <f t="shared" si="22"/>
        <v>#DIV/0!</v>
      </c>
      <c r="DZ11" s="45" t="str">
        <f t="shared" si="23"/>
        <v>-</v>
      </c>
      <c r="EA11" s="96"/>
      <c r="EB11" s="103">
        <f t="shared" si="24"/>
        <v>0</v>
      </c>
      <c r="EC11" s="103">
        <f t="shared" si="25"/>
        <v>0</v>
      </c>
      <c r="ED11" s="103">
        <f t="shared" si="26"/>
        <v>0</v>
      </c>
    </row>
    <row r="12" spans="1:134" ht="16" customHeight="1" x14ac:dyDescent="0.15">
      <c r="A12" s="10"/>
      <c r="B12" s="10"/>
      <c r="C12" s="120"/>
      <c r="D12" s="331" t="str">
        <f>classi!B25</f>
        <v>HTM0_14</v>
      </c>
      <c r="E12" s="25">
        <f>classi!C25</f>
        <v>0</v>
      </c>
      <c r="F12" s="25">
        <f>classi!D25</f>
        <v>0</v>
      </c>
      <c r="G12" s="330">
        <f>classi!E25</f>
        <v>0</v>
      </c>
      <c r="H12" s="324"/>
      <c r="I12" s="46"/>
      <c r="J12" s="156"/>
      <c r="K12" s="397">
        <f t="shared" si="27"/>
        <v>1</v>
      </c>
      <c r="L12" s="405">
        <f t="shared" si="28"/>
        <v>0</v>
      </c>
      <c r="M12" s="338">
        <v>0</v>
      </c>
      <c r="N12" s="105">
        <v>0</v>
      </c>
      <c r="O12" s="105">
        <v>0</v>
      </c>
      <c r="P12" s="27"/>
      <c r="Q12" s="28">
        <f t="shared" si="29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30"/>
        <v>0</v>
      </c>
      <c r="W12" s="105">
        <v>0</v>
      </c>
      <c r="X12" s="105">
        <v>0</v>
      </c>
      <c r="Y12" s="105">
        <v>0</v>
      </c>
      <c r="Z12" s="27"/>
      <c r="AA12" s="28">
        <f t="shared" si="31"/>
        <v>0</v>
      </c>
      <c r="AB12" s="105">
        <v>0</v>
      </c>
      <c r="AC12" s="105">
        <v>0</v>
      </c>
      <c r="AD12" s="105">
        <v>0</v>
      </c>
      <c r="AE12" s="27"/>
      <c r="AF12" s="339">
        <f t="shared" si="32"/>
        <v>0</v>
      </c>
      <c r="AG12" s="342">
        <v>0</v>
      </c>
      <c r="AH12" s="107">
        <v>0</v>
      </c>
      <c r="AI12" s="107">
        <v>0</v>
      </c>
      <c r="AJ12" s="27"/>
      <c r="AK12" s="28">
        <f t="shared" si="33"/>
        <v>0</v>
      </c>
      <c r="AL12" s="107">
        <v>0</v>
      </c>
      <c r="AM12" s="107">
        <v>0</v>
      </c>
      <c r="AN12" s="107">
        <v>0</v>
      </c>
      <c r="AO12" s="27"/>
      <c r="AP12" s="28">
        <f t="shared" si="34"/>
        <v>0</v>
      </c>
      <c r="AQ12" s="107">
        <v>0</v>
      </c>
      <c r="AR12" s="107">
        <v>0</v>
      </c>
      <c r="AS12" s="107">
        <v>0</v>
      </c>
      <c r="AT12" s="27"/>
      <c r="AU12" s="28">
        <f t="shared" si="35"/>
        <v>0</v>
      </c>
      <c r="AV12" s="107">
        <v>0</v>
      </c>
      <c r="AW12" s="107">
        <v>0</v>
      </c>
      <c r="AX12" s="107">
        <v>0</v>
      </c>
      <c r="AY12" s="27"/>
      <c r="AZ12" s="339">
        <f t="shared" si="36"/>
        <v>0</v>
      </c>
      <c r="BA12" s="346">
        <f t="shared" si="0"/>
        <v>0</v>
      </c>
      <c r="BB12" s="350">
        <v>0</v>
      </c>
      <c r="BC12" s="29">
        <v>0</v>
      </c>
      <c r="BD12" s="29">
        <v>0</v>
      </c>
      <c r="BE12" s="30"/>
      <c r="BF12" s="28">
        <f t="shared" si="37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8"/>
        <v>0</v>
      </c>
      <c r="DF12" s="39">
        <f t="shared" si="39"/>
        <v>0</v>
      </c>
      <c r="DG12" s="39">
        <f t="shared" si="6"/>
        <v>0</v>
      </c>
      <c r="DH12" s="27"/>
      <c r="DI12" s="351">
        <f t="shared" si="7"/>
        <v>0</v>
      </c>
      <c r="DJ12" s="158">
        <f t="shared" si="8"/>
        <v>0</v>
      </c>
      <c r="DK12" s="110">
        <f t="shared" si="9"/>
        <v>1</v>
      </c>
      <c r="DL12" s="41">
        <f t="shared" si="10"/>
        <v>0</v>
      </c>
      <c r="DM12" s="28">
        <f t="shared" si="11"/>
        <v>0</v>
      </c>
      <c r="DN12" s="28">
        <f t="shared" si="12"/>
        <v>1</v>
      </c>
      <c r="DO12" s="28">
        <f t="shared" si="13"/>
        <v>0</v>
      </c>
      <c r="DP12" s="28">
        <f t="shared" si="14"/>
        <v>0</v>
      </c>
      <c r="DQ12" s="28">
        <f t="shared" si="15"/>
        <v>1</v>
      </c>
      <c r="DR12" s="42">
        <f t="shared" si="16"/>
        <v>0</v>
      </c>
      <c r="DS12" s="42">
        <f t="shared" si="17"/>
        <v>0</v>
      </c>
      <c r="DT12" s="42">
        <f t="shared" si="18"/>
        <v>1</v>
      </c>
      <c r="DU12" s="42">
        <f t="shared" si="19"/>
        <v>0</v>
      </c>
      <c r="DV12" s="42">
        <f t="shared" si="20"/>
        <v>0</v>
      </c>
      <c r="DW12" s="43">
        <f t="shared" si="21"/>
        <v>20</v>
      </c>
      <c r="DX12" s="42">
        <f>IF(DW12&lt;&gt;20,RANK(DW12,$DW$4:$DW$18,1)+COUNTIF(DW$4:DW12,DW12)-1,20)</f>
        <v>20</v>
      </c>
      <c r="DY12" s="44" t="e">
        <f t="shared" si="22"/>
        <v>#DIV/0!</v>
      </c>
      <c r="DZ12" s="45" t="str">
        <f t="shared" si="23"/>
        <v>-</v>
      </c>
      <c r="EA12" s="96"/>
      <c r="EB12" s="103">
        <f t="shared" si="24"/>
        <v>0</v>
      </c>
      <c r="EC12" s="103">
        <f t="shared" si="25"/>
        <v>0</v>
      </c>
      <c r="ED12" s="103">
        <f t="shared" si="26"/>
        <v>0</v>
      </c>
    </row>
    <row r="13" spans="1:134" ht="16" customHeight="1" x14ac:dyDescent="0.15">
      <c r="A13" s="10"/>
      <c r="B13" s="10"/>
      <c r="C13" s="120"/>
      <c r="D13" s="329" t="str">
        <f>classi!B26</f>
        <v>HTM0_15</v>
      </c>
      <c r="E13" s="25">
        <f>classi!C26</f>
        <v>0</v>
      </c>
      <c r="F13" s="25">
        <f>classi!D26</f>
        <v>0</v>
      </c>
      <c r="G13" s="330">
        <f>classi!E26</f>
        <v>0</v>
      </c>
      <c r="H13" s="324"/>
      <c r="I13" s="46"/>
      <c r="J13" s="156"/>
      <c r="K13" s="397">
        <f t="shared" si="27"/>
        <v>1</v>
      </c>
      <c r="L13" s="405">
        <f t="shared" si="28"/>
        <v>0</v>
      </c>
      <c r="M13" s="338">
        <v>0</v>
      </c>
      <c r="N13" s="105">
        <v>0</v>
      </c>
      <c r="O13" s="105">
        <v>0</v>
      </c>
      <c r="P13" s="27"/>
      <c r="Q13" s="28">
        <f t="shared" si="29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30"/>
        <v>0</v>
      </c>
      <c r="W13" s="105">
        <v>0</v>
      </c>
      <c r="X13" s="105">
        <v>0</v>
      </c>
      <c r="Y13" s="105">
        <v>0</v>
      </c>
      <c r="Z13" s="27"/>
      <c r="AA13" s="28">
        <f t="shared" si="31"/>
        <v>0</v>
      </c>
      <c r="AB13" s="105">
        <v>0</v>
      </c>
      <c r="AC13" s="105">
        <v>0</v>
      </c>
      <c r="AD13" s="105">
        <v>0</v>
      </c>
      <c r="AE13" s="27"/>
      <c r="AF13" s="339">
        <f t="shared" si="32"/>
        <v>0</v>
      </c>
      <c r="AG13" s="342">
        <v>0</v>
      </c>
      <c r="AH13" s="107">
        <v>0</v>
      </c>
      <c r="AI13" s="107">
        <v>0</v>
      </c>
      <c r="AJ13" s="27"/>
      <c r="AK13" s="28">
        <f t="shared" si="33"/>
        <v>0</v>
      </c>
      <c r="AL13" s="107">
        <v>0</v>
      </c>
      <c r="AM13" s="107">
        <v>0</v>
      </c>
      <c r="AN13" s="107">
        <v>0</v>
      </c>
      <c r="AO13" s="27"/>
      <c r="AP13" s="28">
        <f t="shared" si="34"/>
        <v>0</v>
      </c>
      <c r="AQ13" s="107">
        <v>0</v>
      </c>
      <c r="AR13" s="107">
        <v>0</v>
      </c>
      <c r="AS13" s="107">
        <v>0</v>
      </c>
      <c r="AT13" s="27"/>
      <c r="AU13" s="28">
        <f t="shared" si="35"/>
        <v>0</v>
      </c>
      <c r="AV13" s="107">
        <v>0</v>
      </c>
      <c r="AW13" s="107">
        <v>0</v>
      </c>
      <c r="AX13" s="107">
        <v>0</v>
      </c>
      <c r="AY13" s="27"/>
      <c r="AZ13" s="339">
        <f t="shared" si="36"/>
        <v>0</v>
      </c>
      <c r="BA13" s="346">
        <f t="shared" si="0"/>
        <v>0</v>
      </c>
      <c r="BB13" s="350">
        <v>0</v>
      </c>
      <c r="BC13" s="29">
        <v>0</v>
      </c>
      <c r="BD13" s="29">
        <v>0</v>
      </c>
      <c r="BE13" s="30"/>
      <c r="BF13" s="28">
        <f t="shared" si="37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8"/>
        <v>0</v>
      </c>
      <c r="DF13" s="39">
        <f t="shared" si="39"/>
        <v>0</v>
      </c>
      <c r="DG13" s="39">
        <f t="shared" si="6"/>
        <v>0</v>
      </c>
      <c r="DH13" s="27"/>
      <c r="DI13" s="351">
        <f t="shared" si="7"/>
        <v>0</v>
      </c>
      <c r="DJ13" s="158">
        <f t="shared" si="8"/>
        <v>0</v>
      </c>
      <c r="DK13" s="110">
        <f t="shared" si="9"/>
        <v>1</v>
      </c>
      <c r="DL13" s="41">
        <f t="shared" si="10"/>
        <v>0</v>
      </c>
      <c r="DM13" s="28">
        <f t="shared" si="11"/>
        <v>0</v>
      </c>
      <c r="DN13" s="28">
        <f t="shared" si="12"/>
        <v>1</v>
      </c>
      <c r="DO13" s="28">
        <f t="shared" si="13"/>
        <v>0</v>
      </c>
      <c r="DP13" s="28">
        <f t="shared" si="14"/>
        <v>0</v>
      </c>
      <c r="DQ13" s="28">
        <f t="shared" si="15"/>
        <v>1</v>
      </c>
      <c r="DR13" s="42">
        <f t="shared" si="16"/>
        <v>0</v>
      </c>
      <c r="DS13" s="42">
        <f t="shared" si="17"/>
        <v>0</v>
      </c>
      <c r="DT13" s="42">
        <f t="shared" si="18"/>
        <v>1</v>
      </c>
      <c r="DU13" s="42">
        <f t="shared" si="19"/>
        <v>0</v>
      </c>
      <c r="DV13" s="42">
        <f t="shared" si="20"/>
        <v>0</v>
      </c>
      <c r="DW13" s="43">
        <f t="shared" si="21"/>
        <v>20</v>
      </c>
      <c r="DX13" s="42">
        <f>IF(DW13&lt;&gt;20,RANK(DW13,$DW$4:$DW$18,1)+COUNTIF(DW$4:DW13,DW13)-1,20)</f>
        <v>20</v>
      </c>
      <c r="DY13" s="44" t="e">
        <f t="shared" si="22"/>
        <v>#DIV/0!</v>
      </c>
      <c r="DZ13" s="45" t="str">
        <f t="shared" si="23"/>
        <v>-</v>
      </c>
      <c r="EA13" s="96"/>
      <c r="EB13" s="103">
        <f t="shared" si="24"/>
        <v>0</v>
      </c>
      <c r="EC13" s="103">
        <f t="shared" si="25"/>
        <v>0</v>
      </c>
      <c r="ED13" s="103">
        <f t="shared" si="26"/>
        <v>0</v>
      </c>
    </row>
    <row r="14" spans="1:134" ht="16" customHeight="1" x14ac:dyDescent="0.15">
      <c r="A14" s="10"/>
      <c r="B14" s="10"/>
      <c r="C14" s="120"/>
      <c r="D14" s="329" t="str">
        <f>classi!B27</f>
        <v>HTM0_16</v>
      </c>
      <c r="E14" s="25">
        <f>classi!C27</f>
        <v>0</v>
      </c>
      <c r="F14" s="25">
        <f>classi!D27</f>
        <v>0</v>
      </c>
      <c r="G14" s="330">
        <f>classi!E27</f>
        <v>0</v>
      </c>
      <c r="H14" s="324"/>
      <c r="I14" s="46"/>
      <c r="J14" s="156"/>
      <c r="K14" s="397">
        <f t="shared" si="27"/>
        <v>1</v>
      </c>
      <c r="L14" s="405">
        <f t="shared" si="28"/>
        <v>0</v>
      </c>
      <c r="M14" s="338">
        <v>0</v>
      </c>
      <c r="N14" s="105">
        <v>0</v>
      </c>
      <c r="O14" s="105">
        <v>0</v>
      </c>
      <c r="P14" s="27"/>
      <c r="Q14" s="28">
        <f t="shared" si="29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30"/>
        <v>0</v>
      </c>
      <c r="W14" s="105">
        <v>0</v>
      </c>
      <c r="X14" s="105">
        <v>0</v>
      </c>
      <c r="Y14" s="105">
        <v>0</v>
      </c>
      <c r="Z14" s="27"/>
      <c r="AA14" s="28">
        <f t="shared" si="31"/>
        <v>0</v>
      </c>
      <c r="AB14" s="105">
        <v>0</v>
      </c>
      <c r="AC14" s="105">
        <v>0</v>
      </c>
      <c r="AD14" s="105">
        <v>0</v>
      </c>
      <c r="AE14" s="27"/>
      <c r="AF14" s="339">
        <f t="shared" si="32"/>
        <v>0</v>
      </c>
      <c r="AG14" s="342">
        <v>0</v>
      </c>
      <c r="AH14" s="107">
        <v>0</v>
      </c>
      <c r="AI14" s="107">
        <v>0</v>
      </c>
      <c r="AJ14" s="27"/>
      <c r="AK14" s="28">
        <f t="shared" si="33"/>
        <v>0</v>
      </c>
      <c r="AL14" s="107">
        <v>0</v>
      </c>
      <c r="AM14" s="107">
        <v>0</v>
      </c>
      <c r="AN14" s="107">
        <v>0</v>
      </c>
      <c r="AO14" s="27"/>
      <c r="AP14" s="28">
        <f t="shared" si="34"/>
        <v>0</v>
      </c>
      <c r="AQ14" s="107">
        <v>0</v>
      </c>
      <c r="AR14" s="107">
        <v>0</v>
      </c>
      <c r="AS14" s="107">
        <v>0</v>
      </c>
      <c r="AT14" s="27"/>
      <c r="AU14" s="28">
        <f t="shared" si="35"/>
        <v>0</v>
      </c>
      <c r="AV14" s="107">
        <v>0</v>
      </c>
      <c r="AW14" s="107">
        <v>0</v>
      </c>
      <c r="AX14" s="107">
        <v>0</v>
      </c>
      <c r="AY14" s="27"/>
      <c r="AZ14" s="339">
        <f t="shared" si="36"/>
        <v>0</v>
      </c>
      <c r="BA14" s="346">
        <f t="shared" si="0"/>
        <v>0</v>
      </c>
      <c r="BB14" s="350">
        <v>0</v>
      </c>
      <c r="BC14" s="29">
        <v>0</v>
      </c>
      <c r="BD14" s="29">
        <v>0</v>
      </c>
      <c r="BE14" s="30"/>
      <c r="BF14" s="28">
        <f t="shared" si="37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8"/>
        <v>0</v>
      </c>
      <c r="DF14" s="39">
        <f t="shared" si="39"/>
        <v>0</v>
      </c>
      <c r="DG14" s="39">
        <f t="shared" si="6"/>
        <v>0</v>
      </c>
      <c r="DH14" s="27"/>
      <c r="DI14" s="351">
        <f t="shared" si="7"/>
        <v>0</v>
      </c>
      <c r="DJ14" s="158">
        <f t="shared" si="8"/>
        <v>0</v>
      </c>
      <c r="DK14" s="110">
        <f t="shared" si="9"/>
        <v>1</v>
      </c>
      <c r="DL14" s="41">
        <f t="shared" si="10"/>
        <v>0</v>
      </c>
      <c r="DM14" s="28">
        <f t="shared" si="11"/>
        <v>0</v>
      </c>
      <c r="DN14" s="28">
        <f t="shared" si="12"/>
        <v>1</v>
      </c>
      <c r="DO14" s="28">
        <f t="shared" si="13"/>
        <v>0</v>
      </c>
      <c r="DP14" s="28">
        <f t="shared" si="14"/>
        <v>0</v>
      </c>
      <c r="DQ14" s="28">
        <f t="shared" si="15"/>
        <v>1</v>
      </c>
      <c r="DR14" s="42">
        <f t="shared" si="16"/>
        <v>0</v>
      </c>
      <c r="DS14" s="42">
        <f t="shared" si="17"/>
        <v>0</v>
      </c>
      <c r="DT14" s="42">
        <f t="shared" si="18"/>
        <v>1</v>
      </c>
      <c r="DU14" s="42">
        <f t="shared" si="19"/>
        <v>0</v>
      </c>
      <c r="DV14" s="42">
        <f t="shared" si="20"/>
        <v>0</v>
      </c>
      <c r="DW14" s="43">
        <f t="shared" si="21"/>
        <v>20</v>
      </c>
      <c r="DX14" s="42">
        <f>IF(DW14&lt;&gt;20,RANK(DW14,$DW$4:$DW$18,1)+COUNTIF(DW$4:DW14,DW14)-1,20)</f>
        <v>20</v>
      </c>
      <c r="DY14" s="44" t="e">
        <f t="shared" si="22"/>
        <v>#DIV/0!</v>
      </c>
      <c r="DZ14" s="45" t="str">
        <f t="shared" si="23"/>
        <v>-</v>
      </c>
      <c r="EA14" s="96"/>
      <c r="EB14" s="103">
        <f t="shared" si="24"/>
        <v>0</v>
      </c>
      <c r="EC14" s="103">
        <f t="shared" si="25"/>
        <v>0</v>
      </c>
      <c r="ED14" s="103">
        <f t="shared" si="26"/>
        <v>0</v>
      </c>
    </row>
    <row r="15" spans="1:134" ht="16" customHeight="1" x14ac:dyDescent="0.15">
      <c r="A15" s="10"/>
      <c r="B15" s="10"/>
      <c r="C15" s="120"/>
      <c r="D15" s="329" t="str">
        <f>classi!B28</f>
        <v>HTM0_17</v>
      </c>
      <c r="E15" s="25">
        <f>classi!C28</f>
        <v>0</v>
      </c>
      <c r="F15" s="25">
        <f>classi!D28</f>
        <v>0</v>
      </c>
      <c r="G15" s="330">
        <f>classi!E28</f>
        <v>0</v>
      </c>
      <c r="H15" s="324"/>
      <c r="I15" s="46"/>
      <c r="J15" s="156"/>
      <c r="K15" s="397">
        <f t="shared" si="27"/>
        <v>1</v>
      </c>
      <c r="L15" s="405">
        <f t="shared" si="28"/>
        <v>0</v>
      </c>
      <c r="M15" s="338">
        <v>0</v>
      </c>
      <c r="N15" s="105">
        <v>0</v>
      </c>
      <c r="O15" s="105">
        <v>0</v>
      </c>
      <c r="P15" s="27"/>
      <c r="Q15" s="28">
        <f t="shared" si="29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30"/>
        <v>0</v>
      </c>
      <c r="W15" s="105">
        <v>0</v>
      </c>
      <c r="X15" s="105">
        <v>0</v>
      </c>
      <c r="Y15" s="105">
        <v>0</v>
      </c>
      <c r="Z15" s="27"/>
      <c r="AA15" s="28">
        <f t="shared" si="31"/>
        <v>0</v>
      </c>
      <c r="AB15" s="105">
        <v>0</v>
      </c>
      <c r="AC15" s="105">
        <v>0</v>
      </c>
      <c r="AD15" s="105">
        <v>0</v>
      </c>
      <c r="AE15" s="27"/>
      <c r="AF15" s="339">
        <f t="shared" si="32"/>
        <v>0</v>
      </c>
      <c r="AG15" s="342">
        <v>0</v>
      </c>
      <c r="AH15" s="107">
        <v>0</v>
      </c>
      <c r="AI15" s="107">
        <v>0</v>
      </c>
      <c r="AJ15" s="27"/>
      <c r="AK15" s="28">
        <f t="shared" si="33"/>
        <v>0</v>
      </c>
      <c r="AL15" s="107">
        <v>0</v>
      </c>
      <c r="AM15" s="107">
        <v>0</v>
      </c>
      <c r="AN15" s="107">
        <v>0</v>
      </c>
      <c r="AO15" s="27"/>
      <c r="AP15" s="28">
        <f t="shared" si="34"/>
        <v>0</v>
      </c>
      <c r="AQ15" s="107">
        <v>0</v>
      </c>
      <c r="AR15" s="107">
        <v>0</v>
      </c>
      <c r="AS15" s="107">
        <v>0</v>
      </c>
      <c r="AT15" s="27"/>
      <c r="AU15" s="28">
        <f t="shared" si="35"/>
        <v>0</v>
      </c>
      <c r="AV15" s="107">
        <v>0</v>
      </c>
      <c r="AW15" s="107">
        <v>0</v>
      </c>
      <c r="AX15" s="107">
        <v>0</v>
      </c>
      <c r="AY15" s="27"/>
      <c r="AZ15" s="339">
        <f t="shared" si="36"/>
        <v>0</v>
      </c>
      <c r="BA15" s="346">
        <f t="shared" si="0"/>
        <v>0</v>
      </c>
      <c r="BB15" s="350">
        <v>0</v>
      </c>
      <c r="BC15" s="29">
        <v>0</v>
      </c>
      <c r="BD15" s="29">
        <v>0</v>
      </c>
      <c r="BE15" s="30"/>
      <c r="BF15" s="28">
        <f t="shared" si="37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8"/>
        <v>0</v>
      </c>
      <c r="DF15" s="39">
        <f t="shared" si="39"/>
        <v>0</v>
      </c>
      <c r="DG15" s="39">
        <f t="shared" si="6"/>
        <v>0</v>
      </c>
      <c r="DH15" s="27"/>
      <c r="DI15" s="351">
        <f t="shared" si="7"/>
        <v>0</v>
      </c>
      <c r="DJ15" s="158">
        <f t="shared" si="8"/>
        <v>0</v>
      </c>
      <c r="DK15" s="110">
        <f t="shared" si="9"/>
        <v>1</v>
      </c>
      <c r="DL15" s="41">
        <f t="shared" si="10"/>
        <v>0</v>
      </c>
      <c r="DM15" s="28">
        <f t="shared" si="11"/>
        <v>0</v>
      </c>
      <c r="DN15" s="28">
        <f t="shared" si="12"/>
        <v>1</v>
      </c>
      <c r="DO15" s="28">
        <f t="shared" si="13"/>
        <v>0</v>
      </c>
      <c r="DP15" s="28">
        <f t="shared" si="14"/>
        <v>0</v>
      </c>
      <c r="DQ15" s="28">
        <f t="shared" si="15"/>
        <v>1</v>
      </c>
      <c r="DR15" s="42">
        <f t="shared" si="16"/>
        <v>0</v>
      </c>
      <c r="DS15" s="42">
        <f t="shared" si="17"/>
        <v>0</v>
      </c>
      <c r="DT15" s="42">
        <f t="shared" si="18"/>
        <v>1</v>
      </c>
      <c r="DU15" s="42">
        <f t="shared" si="19"/>
        <v>0</v>
      </c>
      <c r="DV15" s="42">
        <f t="shared" si="20"/>
        <v>0</v>
      </c>
      <c r="DW15" s="43">
        <f t="shared" si="21"/>
        <v>20</v>
      </c>
      <c r="DX15" s="42">
        <f>IF(DW15&lt;&gt;20,RANK(DW15,$DW$4:$DW$18,1)+COUNTIF(DW$4:DW15,DW15)-1,20)</f>
        <v>20</v>
      </c>
      <c r="DY15" s="44" t="e">
        <f t="shared" si="22"/>
        <v>#DIV/0!</v>
      </c>
      <c r="DZ15" s="45" t="str">
        <f t="shared" si="23"/>
        <v>-</v>
      </c>
      <c r="EA15" s="96"/>
      <c r="EB15" s="103">
        <f t="shared" si="24"/>
        <v>0</v>
      </c>
      <c r="EC15" s="103">
        <f t="shared" si="25"/>
        <v>0</v>
      </c>
      <c r="ED15" s="103">
        <f t="shared" si="26"/>
        <v>0</v>
      </c>
    </row>
    <row r="16" spans="1:134" ht="16" customHeight="1" x14ac:dyDescent="0.15">
      <c r="A16" s="10"/>
      <c r="B16" s="10"/>
      <c r="C16" s="120"/>
      <c r="D16" s="329" t="str">
        <f>classi!B29</f>
        <v>HTM0_18</v>
      </c>
      <c r="E16" s="25">
        <f>classi!C29</f>
        <v>0</v>
      </c>
      <c r="F16" s="25">
        <f>classi!D29</f>
        <v>0</v>
      </c>
      <c r="G16" s="330">
        <f>classi!E29</f>
        <v>0</v>
      </c>
      <c r="H16" s="324"/>
      <c r="I16" s="46"/>
      <c r="J16" s="156"/>
      <c r="K16" s="397">
        <f t="shared" si="27"/>
        <v>1</v>
      </c>
      <c r="L16" s="405">
        <f t="shared" si="28"/>
        <v>0</v>
      </c>
      <c r="M16" s="338">
        <v>0</v>
      </c>
      <c r="N16" s="105">
        <v>0</v>
      </c>
      <c r="O16" s="105">
        <v>0</v>
      </c>
      <c r="P16" s="27"/>
      <c r="Q16" s="28">
        <f t="shared" si="29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30"/>
        <v>0</v>
      </c>
      <c r="W16" s="105">
        <v>0</v>
      </c>
      <c r="X16" s="105">
        <v>0</v>
      </c>
      <c r="Y16" s="105">
        <v>0</v>
      </c>
      <c r="Z16" s="27"/>
      <c r="AA16" s="28">
        <f t="shared" si="31"/>
        <v>0</v>
      </c>
      <c r="AB16" s="105">
        <v>0</v>
      </c>
      <c r="AC16" s="105">
        <v>0</v>
      </c>
      <c r="AD16" s="105">
        <v>0</v>
      </c>
      <c r="AE16" s="27"/>
      <c r="AF16" s="339">
        <f t="shared" si="32"/>
        <v>0</v>
      </c>
      <c r="AG16" s="342">
        <v>0</v>
      </c>
      <c r="AH16" s="107">
        <v>0</v>
      </c>
      <c r="AI16" s="107">
        <v>0</v>
      </c>
      <c r="AJ16" s="27"/>
      <c r="AK16" s="28">
        <f t="shared" si="33"/>
        <v>0</v>
      </c>
      <c r="AL16" s="107">
        <v>0</v>
      </c>
      <c r="AM16" s="107">
        <v>0</v>
      </c>
      <c r="AN16" s="107">
        <v>0</v>
      </c>
      <c r="AO16" s="27"/>
      <c r="AP16" s="28">
        <f t="shared" si="34"/>
        <v>0</v>
      </c>
      <c r="AQ16" s="107">
        <v>0</v>
      </c>
      <c r="AR16" s="107">
        <v>0</v>
      </c>
      <c r="AS16" s="107">
        <v>0</v>
      </c>
      <c r="AT16" s="27"/>
      <c r="AU16" s="28">
        <f t="shared" si="35"/>
        <v>0</v>
      </c>
      <c r="AV16" s="107">
        <v>0</v>
      </c>
      <c r="AW16" s="107">
        <v>0</v>
      </c>
      <c r="AX16" s="107">
        <v>0</v>
      </c>
      <c r="AY16" s="27"/>
      <c r="AZ16" s="339">
        <f t="shared" si="36"/>
        <v>0</v>
      </c>
      <c r="BA16" s="346">
        <f t="shared" si="0"/>
        <v>0</v>
      </c>
      <c r="BB16" s="350">
        <v>0</v>
      </c>
      <c r="BC16" s="29">
        <v>0</v>
      </c>
      <c r="BD16" s="29">
        <v>0</v>
      </c>
      <c r="BE16" s="30"/>
      <c r="BF16" s="28">
        <f t="shared" si="37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8"/>
        <v>0</v>
      </c>
      <c r="DF16" s="39">
        <f t="shared" si="39"/>
        <v>0</v>
      </c>
      <c r="DG16" s="39">
        <f t="shared" si="6"/>
        <v>0</v>
      </c>
      <c r="DH16" s="27"/>
      <c r="DI16" s="351">
        <f t="shared" si="7"/>
        <v>0</v>
      </c>
      <c r="DJ16" s="158">
        <f t="shared" si="8"/>
        <v>0</v>
      </c>
      <c r="DK16" s="110">
        <f t="shared" si="9"/>
        <v>1</v>
      </c>
      <c r="DL16" s="41">
        <f t="shared" si="10"/>
        <v>0</v>
      </c>
      <c r="DM16" s="28">
        <f t="shared" si="11"/>
        <v>0</v>
      </c>
      <c r="DN16" s="28">
        <f t="shared" si="12"/>
        <v>1</v>
      </c>
      <c r="DO16" s="28">
        <f t="shared" si="13"/>
        <v>0</v>
      </c>
      <c r="DP16" s="28">
        <f t="shared" si="14"/>
        <v>0</v>
      </c>
      <c r="DQ16" s="28">
        <f t="shared" si="15"/>
        <v>1</v>
      </c>
      <c r="DR16" s="42">
        <f t="shared" si="16"/>
        <v>0</v>
      </c>
      <c r="DS16" s="42">
        <f t="shared" si="17"/>
        <v>0</v>
      </c>
      <c r="DT16" s="42">
        <f t="shared" si="18"/>
        <v>1</v>
      </c>
      <c r="DU16" s="42">
        <f t="shared" si="19"/>
        <v>0</v>
      </c>
      <c r="DV16" s="42">
        <f t="shared" si="20"/>
        <v>0</v>
      </c>
      <c r="DW16" s="43">
        <f t="shared" si="21"/>
        <v>20</v>
      </c>
      <c r="DX16" s="42">
        <f>IF(DW16&lt;&gt;20,RANK(DW16,$DW$4:$DW$18,1)+COUNTIF(DW$4:DW16,DW16)-1,20)</f>
        <v>20</v>
      </c>
      <c r="DY16" s="44" t="e">
        <f t="shared" si="22"/>
        <v>#DIV/0!</v>
      </c>
      <c r="DZ16" s="45" t="str">
        <f t="shared" si="23"/>
        <v>-</v>
      </c>
      <c r="EA16" s="96"/>
      <c r="EB16" s="103">
        <f t="shared" si="24"/>
        <v>0</v>
      </c>
      <c r="EC16" s="103">
        <f t="shared" si="25"/>
        <v>0</v>
      </c>
      <c r="ED16" s="103">
        <f t="shared" si="26"/>
        <v>0</v>
      </c>
    </row>
    <row r="17" spans="1:134" ht="16" customHeight="1" x14ac:dyDescent="0.15">
      <c r="A17" s="10"/>
      <c r="B17" s="10"/>
      <c r="C17" s="120"/>
      <c r="D17" s="329" t="str">
        <f>classi!B30</f>
        <v>HTM0_19</v>
      </c>
      <c r="E17" s="25">
        <f>classi!C51</f>
        <v>0</v>
      </c>
      <c r="F17" s="25">
        <f>classi!D51</f>
        <v>0</v>
      </c>
      <c r="G17" s="330">
        <f>classi!E30</f>
        <v>0</v>
      </c>
      <c r="H17" s="324"/>
      <c r="I17" s="46"/>
      <c r="J17" s="156"/>
      <c r="K17" s="397">
        <f t="shared" si="27"/>
        <v>1</v>
      </c>
      <c r="L17" s="405">
        <f t="shared" si="28"/>
        <v>0</v>
      </c>
      <c r="M17" s="338">
        <v>0</v>
      </c>
      <c r="N17" s="105">
        <v>0</v>
      </c>
      <c r="O17" s="105">
        <v>0</v>
      </c>
      <c r="P17" s="27"/>
      <c r="Q17" s="28">
        <f t="shared" si="29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30"/>
        <v>0</v>
      </c>
      <c r="W17" s="105">
        <v>0</v>
      </c>
      <c r="X17" s="105">
        <v>0</v>
      </c>
      <c r="Y17" s="105">
        <v>0</v>
      </c>
      <c r="Z17" s="27"/>
      <c r="AA17" s="28">
        <f t="shared" si="31"/>
        <v>0</v>
      </c>
      <c r="AB17" s="105">
        <v>0</v>
      </c>
      <c r="AC17" s="105">
        <v>0</v>
      </c>
      <c r="AD17" s="105">
        <v>0</v>
      </c>
      <c r="AE17" s="27"/>
      <c r="AF17" s="339">
        <f t="shared" si="32"/>
        <v>0</v>
      </c>
      <c r="AG17" s="342">
        <v>0</v>
      </c>
      <c r="AH17" s="107">
        <v>0</v>
      </c>
      <c r="AI17" s="107">
        <v>0</v>
      </c>
      <c r="AJ17" s="27"/>
      <c r="AK17" s="28">
        <f t="shared" si="33"/>
        <v>0</v>
      </c>
      <c r="AL17" s="107">
        <v>0</v>
      </c>
      <c r="AM17" s="107">
        <v>0</v>
      </c>
      <c r="AN17" s="107">
        <v>0</v>
      </c>
      <c r="AO17" s="27"/>
      <c r="AP17" s="28">
        <f t="shared" si="34"/>
        <v>0</v>
      </c>
      <c r="AQ17" s="107">
        <v>0</v>
      </c>
      <c r="AR17" s="107">
        <v>0</v>
      </c>
      <c r="AS17" s="107">
        <v>0</v>
      </c>
      <c r="AT17" s="27"/>
      <c r="AU17" s="28">
        <f t="shared" si="35"/>
        <v>0</v>
      </c>
      <c r="AV17" s="107">
        <v>0</v>
      </c>
      <c r="AW17" s="107">
        <v>0</v>
      </c>
      <c r="AX17" s="107">
        <v>0</v>
      </c>
      <c r="AY17" s="27"/>
      <c r="AZ17" s="339">
        <f t="shared" si="36"/>
        <v>0</v>
      </c>
      <c r="BA17" s="346">
        <f t="shared" si="0"/>
        <v>0</v>
      </c>
      <c r="BB17" s="350">
        <v>0</v>
      </c>
      <c r="BC17" s="29">
        <v>0</v>
      </c>
      <c r="BD17" s="29">
        <v>0</v>
      </c>
      <c r="BE17" s="30"/>
      <c r="BF17" s="28">
        <f t="shared" si="37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8"/>
        <v>0</v>
      </c>
      <c r="DF17" s="39">
        <f t="shared" si="39"/>
        <v>0</v>
      </c>
      <c r="DG17" s="39">
        <f t="shared" si="6"/>
        <v>0</v>
      </c>
      <c r="DH17" s="27"/>
      <c r="DI17" s="351">
        <f t="shared" si="7"/>
        <v>0</v>
      </c>
      <c r="DJ17" s="158">
        <f t="shared" si="8"/>
        <v>0</v>
      </c>
      <c r="DK17" s="110">
        <f t="shared" si="9"/>
        <v>1</v>
      </c>
      <c r="DL17" s="41">
        <f t="shared" si="10"/>
        <v>0</v>
      </c>
      <c r="DM17" s="28">
        <f t="shared" si="11"/>
        <v>0</v>
      </c>
      <c r="DN17" s="28">
        <f t="shared" si="12"/>
        <v>1</v>
      </c>
      <c r="DO17" s="28">
        <f t="shared" si="13"/>
        <v>0</v>
      </c>
      <c r="DP17" s="28">
        <f t="shared" si="14"/>
        <v>0</v>
      </c>
      <c r="DQ17" s="28">
        <f t="shared" si="15"/>
        <v>1</v>
      </c>
      <c r="DR17" s="42">
        <f t="shared" si="16"/>
        <v>0</v>
      </c>
      <c r="DS17" s="42">
        <f t="shared" si="17"/>
        <v>0</v>
      </c>
      <c r="DT17" s="42">
        <f t="shared" si="18"/>
        <v>1</v>
      </c>
      <c r="DU17" s="42">
        <f t="shared" si="19"/>
        <v>0</v>
      </c>
      <c r="DV17" s="42">
        <f t="shared" si="20"/>
        <v>0</v>
      </c>
      <c r="DW17" s="43">
        <f t="shared" si="21"/>
        <v>20</v>
      </c>
      <c r="DX17" s="42">
        <f>IF(DW17&lt;&gt;20,RANK(DW17,$DW$4:$DW$18,1)+COUNTIF(DW$4:DW17,DW17)-1,20)</f>
        <v>20</v>
      </c>
      <c r="DY17" s="44" t="e">
        <f t="shared" si="22"/>
        <v>#DIV/0!</v>
      </c>
      <c r="DZ17" s="45" t="str">
        <f t="shared" si="23"/>
        <v>-</v>
      </c>
      <c r="EA17" s="96"/>
      <c r="EB17" s="103">
        <f t="shared" si="24"/>
        <v>0</v>
      </c>
      <c r="EC17" s="103">
        <f t="shared" si="25"/>
        <v>0</v>
      </c>
      <c r="ED17" s="103">
        <f t="shared" si="26"/>
        <v>0</v>
      </c>
    </row>
    <row r="18" spans="1:134" ht="16" customHeight="1" thickBot="1" x14ac:dyDescent="0.2">
      <c r="A18" s="10"/>
      <c r="B18" s="10"/>
      <c r="C18" s="120"/>
      <c r="D18" s="332" t="str">
        <f>classi!B31</f>
        <v>HTM0_20</v>
      </c>
      <c r="E18" s="93">
        <f>classi!C52</f>
        <v>0</v>
      </c>
      <c r="F18" s="93">
        <f>classi!D52</f>
        <v>0</v>
      </c>
      <c r="G18" s="333">
        <f>classi!E31</f>
        <v>0</v>
      </c>
      <c r="H18" s="325"/>
      <c r="I18" s="92"/>
      <c r="J18" s="336"/>
      <c r="K18" s="398">
        <f t="shared" si="27"/>
        <v>1</v>
      </c>
      <c r="L18" s="406">
        <f t="shared" si="28"/>
        <v>0</v>
      </c>
      <c r="M18" s="340">
        <v>0</v>
      </c>
      <c r="N18" s="106">
        <v>0</v>
      </c>
      <c r="O18" s="106">
        <v>0</v>
      </c>
      <c r="P18" s="94"/>
      <c r="Q18" s="95">
        <f t="shared" si="29"/>
        <v>0</v>
      </c>
      <c r="R18" s="106">
        <v>0</v>
      </c>
      <c r="S18" s="106">
        <v>0</v>
      </c>
      <c r="T18" s="106">
        <f>0</f>
        <v>0</v>
      </c>
      <c r="U18" s="94"/>
      <c r="V18" s="95">
        <f t="shared" si="30"/>
        <v>0</v>
      </c>
      <c r="W18" s="106">
        <v>0</v>
      </c>
      <c r="X18" s="106">
        <v>0</v>
      </c>
      <c r="Y18" s="106">
        <v>0</v>
      </c>
      <c r="Z18" s="94"/>
      <c r="AA18" s="95">
        <f t="shared" si="31"/>
        <v>0</v>
      </c>
      <c r="AB18" s="106">
        <v>0</v>
      </c>
      <c r="AC18" s="106">
        <v>0</v>
      </c>
      <c r="AD18" s="106">
        <v>0</v>
      </c>
      <c r="AE18" s="94"/>
      <c r="AF18" s="341">
        <f t="shared" si="32"/>
        <v>0</v>
      </c>
      <c r="AG18" s="343">
        <v>0</v>
      </c>
      <c r="AH18" s="108">
        <v>0</v>
      </c>
      <c r="AI18" s="108">
        <v>0</v>
      </c>
      <c r="AJ18" s="94"/>
      <c r="AK18" s="95">
        <f t="shared" si="33"/>
        <v>0</v>
      </c>
      <c r="AL18" s="108">
        <v>0</v>
      </c>
      <c r="AM18" s="108">
        <v>0</v>
      </c>
      <c r="AN18" s="108">
        <v>0</v>
      </c>
      <c r="AO18" s="94"/>
      <c r="AP18" s="95">
        <f t="shared" si="34"/>
        <v>0</v>
      </c>
      <c r="AQ18" s="108">
        <v>0</v>
      </c>
      <c r="AR18" s="108">
        <v>0</v>
      </c>
      <c r="AS18" s="108">
        <v>0</v>
      </c>
      <c r="AT18" s="94"/>
      <c r="AU18" s="95">
        <f t="shared" si="35"/>
        <v>0</v>
      </c>
      <c r="AV18" s="108">
        <v>0</v>
      </c>
      <c r="AW18" s="108">
        <v>0</v>
      </c>
      <c r="AX18" s="108">
        <v>0</v>
      </c>
      <c r="AY18" s="94"/>
      <c r="AZ18" s="341">
        <f t="shared" si="36"/>
        <v>0</v>
      </c>
      <c r="BA18" s="347">
        <f t="shared" si="0"/>
        <v>0</v>
      </c>
      <c r="BB18" s="352">
        <v>0</v>
      </c>
      <c r="BC18" s="98">
        <v>0</v>
      </c>
      <c r="BD18" s="98">
        <v>0</v>
      </c>
      <c r="BE18" s="122"/>
      <c r="BF18" s="95">
        <f t="shared" si="37"/>
        <v>0</v>
      </c>
      <c r="BG18" s="98">
        <v>0</v>
      </c>
      <c r="BH18" s="98">
        <v>0</v>
      </c>
      <c r="BI18" s="98">
        <v>0</v>
      </c>
      <c r="BJ18" s="122"/>
      <c r="BK18" s="95">
        <f t="shared" si="1"/>
        <v>0</v>
      </c>
      <c r="BL18" s="98">
        <v>0</v>
      </c>
      <c r="BM18" s="98">
        <v>0</v>
      </c>
      <c r="BN18" s="98">
        <v>0</v>
      </c>
      <c r="BO18" s="122"/>
      <c r="BP18" s="95">
        <f t="shared" si="2"/>
        <v>0</v>
      </c>
      <c r="BQ18" s="98">
        <v>0</v>
      </c>
      <c r="BR18" s="98">
        <v>0</v>
      </c>
      <c r="BS18" s="98">
        <v>0</v>
      </c>
      <c r="BT18" s="122"/>
      <c r="BU18" s="95">
        <f t="shared" si="3"/>
        <v>0</v>
      </c>
      <c r="BV18" s="99">
        <v>0</v>
      </c>
      <c r="BW18" s="99">
        <v>0</v>
      </c>
      <c r="BX18" s="99">
        <v>0</v>
      </c>
      <c r="BY18" s="122"/>
      <c r="BZ18" s="95">
        <f t="shared" si="4"/>
        <v>0</v>
      </c>
      <c r="CA18" s="99">
        <v>0</v>
      </c>
      <c r="CB18" s="99">
        <v>0</v>
      </c>
      <c r="CC18" s="99">
        <v>0</v>
      </c>
      <c r="CD18" s="123"/>
      <c r="CE18" s="100">
        <f t="shared" si="5"/>
        <v>0</v>
      </c>
      <c r="CF18" s="101"/>
      <c r="CG18" s="102"/>
      <c r="CH18" s="102"/>
      <c r="CI18" s="122"/>
      <c r="CJ18" s="102"/>
      <c r="CK18" s="102"/>
      <c r="CL18" s="102"/>
      <c r="CM18" s="122"/>
      <c r="CN18" s="102"/>
      <c r="CO18" s="102"/>
      <c r="CP18" s="102"/>
      <c r="CQ18" s="122"/>
      <c r="CR18" s="102"/>
      <c r="CS18" s="102"/>
      <c r="CT18" s="102"/>
      <c r="CU18" s="122"/>
      <c r="CV18" s="102"/>
      <c r="CW18" s="102"/>
      <c r="CX18" s="102"/>
      <c r="CY18" s="122"/>
      <c r="CZ18" s="102"/>
      <c r="DA18" s="102"/>
      <c r="DB18" s="102"/>
      <c r="DC18" s="124"/>
      <c r="DD18" s="125"/>
      <c r="DE18" s="38">
        <f t="shared" si="38"/>
        <v>0</v>
      </c>
      <c r="DF18" s="39">
        <f t="shared" si="39"/>
        <v>0</v>
      </c>
      <c r="DG18" s="39">
        <f t="shared" si="6"/>
        <v>0</v>
      </c>
      <c r="DH18" s="94"/>
      <c r="DI18" s="353">
        <f t="shared" si="7"/>
        <v>0</v>
      </c>
      <c r="DJ18" s="269">
        <f t="shared" si="8"/>
        <v>0</v>
      </c>
      <c r="DK18" s="126">
        <f t="shared" si="9"/>
        <v>1</v>
      </c>
      <c r="DL18" s="41">
        <f t="shared" si="10"/>
        <v>0</v>
      </c>
      <c r="DM18" s="28">
        <f t="shared" si="11"/>
        <v>0</v>
      </c>
      <c r="DN18" s="28">
        <f t="shared" si="12"/>
        <v>1</v>
      </c>
      <c r="DO18" s="28">
        <f t="shared" si="13"/>
        <v>0</v>
      </c>
      <c r="DP18" s="28">
        <f t="shared" si="14"/>
        <v>0</v>
      </c>
      <c r="DQ18" s="28">
        <f t="shared" si="15"/>
        <v>1</v>
      </c>
      <c r="DR18" s="42">
        <f t="shared" si="16"/>
        <v>0</v>
      </c>
      <c r="DS18" s="42">
        <f t="shared" si="17"/>
        <v>0</v>
      </c>
      <c r="DT18" s="42">
        <f t="shared" si="18"/>
        <v>1</v>
      </c>
      <c r="DU18" s="42">
        <f t="shared" si="19"/>
        <v>0</v>
      </c>
      <c r="DV18" s="42">
        <f t="shared" si="20"/>
        <v>0</v>
      </c>
      <c r="DW18" s="43">
        <f t="shared" si="21"/>
        <v>20</v>
      </c>
      <c r="DX18" s="42">
        <f>IF(DW18&lt;&gt;20,RANK(DW18,$DW$4:$DW$18,1)+COUNTIF(DW$4:DW18,DW18)-1,20)</f>
        <v>20</v>
      </c>
      <c r="DY18" s="44" t="e">
        <f t="shared" si="22"/>
        <v>#DIV/0!</v>
      </c>
      <c r="DZ18" s="45" t="str">
        <f t="shared" si="23"/>
        <v>-</v>
      </c>
      <c r="EA18" s="96"/>
      <c r="EB18" s="103">
        <f t="shared" si="24"/>
        <v>0</v>
      </c>
      <c r="EC18" s="103">
        <f t="shared" si="25"/>
        <v>0</v>
      </c>
      <c r="ED18" s="103">
        <f t="shared" si="26"/>
        <v>0</v>
      </c>
    </row>
    <row r="19" spans="1:134" ht="16.5" customHeight="1" x14ac:dyDescent="0.15">
      <c r="A19" s="10"/>
      <c r="B19" s="10"/>
      <c r="C19" s="120"/>
      <c r="D19" s="466">
        <f>((DJ19*10^3+DL19)*10^3+DO19)*10^3+DR19</f>
        <v>0</v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6"/>
      <c r="BX19" s="466"/>
      <c r="BY19" s="466"/>
      <c r="BZ19" s="466"/>
      <c r="CA19" s="466"/>
      <c r="CB19" s="466"/>
      <c r="CC19" s="466"/>
      <c r="CD19" s="466"/>
      <c r="CE19" s="466"/>
      <c r="CF19" s="466"/>
      <c r="CG19" s="466"/>
      <c r="CH19" s="466"/>
      <c r="CI19" s="466"/>
      <c r="CJ19" s="466"/>
      <c r="CK19" s="466"/>
      <c r="CL19" s="466"/>
      <c r="CM19" s="466"/>
      <c r="CN19" s="466"/>
      <c r="CO19" s="466"/>
      <c r="CP19" s="466"/>
      <c r="CQ19" s="466"/>
      <c r="CR19" s="466"/>
      <c r="CS19" s="466"/>
      <c r="CT19" s="466"/>
      <c r="CU19" s="466"/>
      <c r="CV19" s="466"/>
      <c r="CW19" s="466"/>
      <c r="CX19" s="466"/>
      <c r="CY19" s="466"/>
      <c r="CZ19" s="466"/>
      <c r="DA19" s="466"/>
      <c r="DB19" s="466"/>
      <c r="DC19" s="466"/>
      <c r="DD19" s="466"/>
      <c r="DE19" s="466"/>
      <c r="DF19" s="466"/>
      <c r="DG19" s="466"/>
      <c r="DH19" s="466"/>
      <c r="DI19" s="466"/>
      <c r="DJ19" s="466"/>
      <c r="DK19" s="466"/>
      <c r="DL19" s="466"/>
      <c r="DM19" s="466"/>
      <c r="DN19" s="466"/>
      <c r="DO19" s="466"/>
      <c r="DP19" s="466"/>
      <c r="DQ19" s="466"/>
      <c r="DR19" s="466"/>
      <c r="DS19" s="466"/>
      <c r="DT19" s="466"/>
      <c r="DU19" s="466"/>
      <c r="DV19" s="466"/>
      <c r="DW19" s="466"/>
      <c r="DX19" s="466"/>
      <c r="DY19" s="466"/>
      <c r="DZ19" s="466"/>
      <c r="EA19" s="466"/>
      <c r="EB19" s="466"/>
      <c r="EC19" s="466"/>
      <c r="ED19" s="228"/>
    </row>
    <row r="20" spans="1:134" ht="16" customHeight="1" x14ac:dyDescent="0.15">
      <c r="A20" s="10"/>
      <c r="B20" s="10"/>
      <c r="C20" s="120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6"/>
      <c r="BX20" s="466"/>
      <c r="BY20" s="466"/>
      <c r="BZ20" s="466"/>
      <c r="CA20" s="466"/>
      <c r="CB20" s="466"/>
      <c r="CC20" s="466"/>
      <c r="CD20" s="466"/>
      <c r="CE20" s="466"/>
      <c r="CF20" s="466"/>
      <c r="CG20" s="466"/>
      <c r="CH20" s="466"/>
      <c r="CI20" s="466"/>
      <c r="CJ20" s="466"/>
      <c r="CK20" s="466"/>
      <c r="CL20" s="466"/>
      <c r="CM20" s="466"/>
      <c r="CN20" s="466"/>
      <c r="CO20" s="466"/>
      <c r="CP20" s="466"/>
      <c r="CQ20" s="466"/>
      <c r="CR20" s="466"/>
      <c r="CS20" s="466"/>
      <c r="CT20" s="466"/>
      <c r="CU20" s="466"/>
      <c r="CV20" s="466"/>
      <c r="CW20" s="466"/>
      <c r="CX20" s="466"/>
      <c r="CY20" s="466"/>
      <c r="CZ20" s="466"/>
      <c r="DA20" s="466"/>
      <c r="DB20" s="466"/>
      <c r="DC20" s="466"/>
      <c r="DD20" s="466"/>
      <c r="DE20" s="466"/>
      <c r="DF20" s="466"/>
      <c r="DG20" s="466"/>
      <c r="DH20" s="466"/>
      <c r="DI20" s="466"/>
      <c r="DJ20" s="466"/>
      <c r="DK20" s="466"/>
      <c r="DL20" s="466"/>
      <c r="DM20" s="466"/>
      <c r="DN20" s="466"/>
      <c r="DO20" s="466"/>
      <c r="DP20" s="466"/>
      <c r="DQ20" s="466"/>
      <c r="DR20" s="466"/>
      <c r="DS20" s="466"/>
      <c r="DT20" s="466"/>
      <c r="DU20" s="466"/>
      <c r="DV20" s="466"/>
      <c r="DW20" s="466"/>
      <c r="DX20" s="466"/>
      <c r="DY20" s="466"/>
      <c r="DZ20" s="466"/>
      <c r="EA20" s="466"/>
      <c r="EB20" s="466"/>
      <c r="EC20" s="466"/>
      <c r="ED20" s="109"/>
    </row>
    <row r="21" spans="1:134" ht="16.5" customHeight="1" thickBot="1" x14ac:dyDescent="0.2">
      <c r="A21" s="10"/>
      <c r="B21" s="10"/>
      <c r="C21" s="120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66"/>
      <c r="AU21" s="466"/>
      <c r="AV21" s="466"/>
      <c r="AW21" s="466"/>
      <c r="AX21" s="466"/>
      <c r="AY21" s="466"/>
      <c r="AZ21" s="466"/>
      <c r="BA21" s="466"/>
      <c r="BB21" s="466"/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  <c r="BM21" s="466"/>
      <c r="BN21" s="466"/>
      <c r="BO21" s="466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 s="466"/>
      <c r="CI21" s="466"/>
      <c r="CJ21" s="466"/>
      <c r="CK21" s="466"/>
      <c r="CL21" s="466"/>
      <c r="CM21" s="466"/>
      <c r="CN21" s="466"/>
      <c r="CO21" s="466"/>
      <c r="CP21" s="466"/>
      <c r="CQ21" s="466"/>
      <c r="CR21" s="466"/>
      <c r="CS21" s="466"/>
      <c r="CT21" s="466"/>
      <c r="CU21" s="466"/>
      <c r="CV21" s="466"/>
      <c r="CW21" s="466"/>
      <c r="CX21" s="466"/>
      <c r="CY21" s="466"/>
      <c r="CZ21" s="466"/>
      <c r="DA21" s="466"/>
      <c r="DB21" s="466"/>
      <c r="DC21" s="466"/>
      <c r="DD21" s="466"/>
      <c r="DE21" s="466"/>
      <c r="DF21" s="466"/>
      <c r="DG21" s="466"/>
      <c r="DH21" s="466"/>
      <c r="DI21" s="466"/>
      <c r="DJ21" s="466"/>
      <c r="DK21" s="466"/>
      <c r="DL21" s="466"/>
      <c r="DM21" s="466"/>
      <c r="DN21" s="466"/>
      <c r="DO21" s="466"/>
      <c r="DP21" s="466"/>
      <c r="DQ21" s="466"/>
      <c r="DR21" s="466"/>
      <c r="DS21" s="466"/>
      <c r="DT21" s="466"/>
      <c r="DU21" s="466"/>
      <c r="DV21" s="466"/>
      <c r="DW21" s="466"/>
      <c r="DX21" s="466"/>
      <c r="DY21" s="466"/>
      <c r="DZ21" s="466"/>
      <c r="EA21" s="466"/>
      <c r="EB21" s="466"/>
      <c r="EC21" s="466"/>
      <c r="ED21" s="109"/>
    </row>
    <row r="22" spans="1:134" ht="17" customHeight="1" thickBot="1" x14ac:dyDescent="0.2">
      <c r="A22" s="10"/>
      <c r="B22" s="10"/>
      <c r="C22" s="118"/>
      <c r="D22" s="56" t="str">
        <f>D2</f>
        <v>Heelwork to Music 0</v>
      </c>
      <c r="E22" s="57"/>
      <c r="F22" s="58"/>
      <c r="G22" s="59"/>
      <c r="H22" s="89"/>
      <c r="I22" s="60"/>
      <c r="J22" s="61"/>
      <c r="K22" s="392"/>
      <c r="L22" s="392"/>
      <c r="M22" s="467" t="s">
        <v>21</v>
      </c>
      <c r="N22" s="468"/>
      <c r="O22" s="468"/>
      <c r="P22" s="469"/>
      <c r="Q22" s="470" t="s">
        <v>22</v>
      </c>
      <c r="R22" s="471"/>
      <c r="S22" s="471"/>
      <c r="T22" s="471"/>
      <c r="U22" s="472"/>
      <c r="V22" s="142" t="s">
        <v>23</v>
      </c>
      <c r="W22" s="143"/>
      <c r="X22" s="143"/>
      <c r="Y22" s="143"/>
      <c r="Z22" s="143"/>
      <c r="AA22" s="143"/>
      <c r="AB22" s="143"/>
      <c r="AC22" s="143"/>
      <c r="AD22" s="473" t="s">
        <v>101</v>
      </c>
      <c r="AE22" s="474"/>
      <c r="AF22" s="474"/>
      <c r="AG22" s="475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476"/>
      <c r="BH22" s="476"/>
      <c r="BI22" s="476"/>
      <c r="BJ22" s="476"/>
      <c r="BK22" s="476"/>
      <c r="BL22" s="476"/>
      <c r="BM22" s="476"/>
      <c r="BN22" s="476"/>
      <c r="BO22" s="476"/>
      <c r="BP22" s="476"/>
      <c r="BQ22" s="476"/>
      <c r="BR22" s="476"/>
      <c r="BS22" s="476"/>
      <c r="BT22" s="476"/>
      <c r="BU22" s="476"/>
      <c r="BV22" s="476"/>
      <c r="BW22" s="476"/>
      <c r="BX22" s="476"/>
      <c r="BY22" s="476"/>
      <c r="BZ22" s="476"/>
      <c r="CA22" s="476"/>
      <c r="CB22" s="476"/>
      <c r="CC22" s="476"/>
      <c r="CD22" s="476"/>
      <c r="CE22" s="476"/>
      <c r="CF22" s="476"/>
      <c r="CG22" s="476"/>
      <c r="CH22" s="476"/>
      <c r="CI22" s="476"/>
      <c r="CJ22" s="476"/>
      <c r="CK22" s="476"/>
      <c r="CL22" s="476"/>
      <c r="CM22" s="476"/>
      <c r="CN22" s="476"/>
      <c r="CO22" s="476"/>
      <c r="CP22" s="476"/>
      <c r="CQ22" s="476"/>
      <c r="CR22" s="476"/>
      <c r="CS22" s="476"/>
      <c r="CT22" s="476"/>
      <c r="CU22" s="476"/>
      <c r="CV22" s="476"/>
      <c r="CW22" s="476"/>
      <c r="CX22" s="476"/>
      <c r="CY22" s="476"/>
      <c r="CZ22" s="476"/>
      <c r="DA22" s="476"/>
      <c r="DB22" s="476"/>
      <c r="DC22" s="476"/>
      <c r="DD22" s="476"/>
      <c r="DE22" s="476"/>
      <c r="DF22" s="476"/>
      <c r="DG22" s="476"/>
      <c r="DH22" s="476"/>
      <c r="DI22" s="476"/>
      <c r="DJ22" s="476"/>
      <c r="DK22" s="476"/>
      <c r="DL22" s="476"/>
      <c r="DM22" s="476"/>
      <c r="DN22" s="476"/>
      <c r="DO22" s="476"/>
      <c r="DP22" s="476"/>
      <c r="DQ22" s="476"/>
      <c r="DR22" s="476"/>
      <c r="DS22" s="476"/>
      <c r="DT22" s="476"/>
      <c r="DU22" s="476"/>
      <c r="DV22" s="476"/>
      <c r="DW22" s="476"/>
      <c r="DX22" s="476"/>
      <c r="DY22" s="476"/>
      <c r="DZ22" s="476"/>
      <c r="EA22" s="476"/>
      <c r="EB22" s="476"/>
      <c r="EC22" s="476"/>
      <c r="ED22" s="476"/>
    </row>
    <row r="23" spans="1:134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65"/>
      <c r="J23" s="66"/>
      <c r="K23" s="393"/>
      <c r="L23" s="393"/>
      <c r="M23" s="67" t="s">
        <v>24</v>
      </c>
      <c r="N23" s="68" t="s">
        <v>25</v>
      </c>
      <c r="O23" s="68" t="s">
        <v>26</v>
      </c>
      <c r="P23" s="69" t="s">
        <v>27</v>
      </c>
      <c r="Q23" s="67" t="s">
        <v>28</v>
      </c>
      <c r="R23" s="68" t="s">
        <v>29</v>
      </c>
      <c r="S23" s="68" t="s">
        <v>30</v>
      </c>
      <c r="T23" s="68" t="s">
        <v>31</v>
      </c>
      <c r="U23" s="70" t="s">
        <v>57</v>
      </c>
      <c r="V23" s="139" t="s">
        <v>32</v>
      </c>
      <c r="W23" s="140" t="s">
        <v>33</v>
      </c>
      <c r="X23" s="242" t="s">
        <v>110</v>
      </c>
      <c r="Y23" s="140" t="s">
        <v>34</v>
      </c>
      <c r="Z23" s="140" t="s">
        <v>58</v>
      </c>
      <c r="AA23" s="140" t="s">
        <v>59</v>
      </c>
      <c r="AB23" s="167" t="s">
        <v>60</v>
      </c>
      <c r="AC23" s="166" t="s">
        <v>61</v>
      </c>
      <c r="AD23" s="151" t="s">
        <v>95</v>
      </c>
      <c r="AE23" s="152" t="s">
        <v>1</v>
      </c>
      <c r="AF23" s="153" t="s">
        <v>100</v>
      </c>
      <c r="AG23" s="154" t="s">
        <v>44</v>
      </c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476"/>
      <c r="BH23" s="476"/>
      <c r="BI23" s="476"/>
      <c r="BJ23" s="476"/>
      <c r="BK23" s="476"/>
      <c r="BL23" s="476"/>
      <c r="BM23" s="476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J23" s="476"/>
      <c r="CK23" s="476"/>
      <c r="CL23" s="476"/>
      <c r="CM23" s="476"/>
      <c r="CN23" s="476"/>
      <c r="CO23" s="476"/>
      <c r="CP23" s="476"/>
      <c r="CQ23" s="476"/>
      <c r="CR23" s="476"/>
      <c r="CS23" s="476"/>
      <c r="CT23" s="476"/>
      <c r="CU23" s="476"/>
      <c r="CV23" s="476"/>
      <c r="CW23" s="476"/>
      <c r="CX23" s="476"/>
      <c r="CY23" s="476"/>
      <c r="CZ23" s="476"/>
      <c r="DA23" s="476"/>
      <c r="DB23" s="476"/>
      <c r="DC23" s="476"/>
      <c r="DD23" s="476"/>
      <c r="DE23" s="476"/>
      <c r="DF23" s="476"/>
      <c r="DG23" s="476"/>
      <c r="DH23" s="476"/>
      <c r="DI23" s="476"/>
      <c r="DJ23" s="476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76"/>
    </row>
    <row r="24" spans="1:134" ht="16.5" customHeight="1" x14ac:dyDescent="0.15">
      <c r="A24" s="10"/>
      <c r="B24" s="10"/>
      <c r="C24" s="119">
        <v>1</v>
      </c>
      <c r="D24" s="72" t="e">
        <f t="shared" ref="D24:D32" si="40">IF(AB24="-",INDEX(DW$1:DW$18,MATCH(C24,$DX$1:$DX$18,0)),AB24)</f>
        <v>#N/A</v>
      </c>
      <c r="E24" s="74" t="e">
        <f t="shared" ref="E24:E32" si="41">INDEX(E$1:E$18,MATCH(C24,$DX$1:$DX$18,0))</f>
        <v>#N/A</v>
      </c>
      <c r="F24" s="87" t="e">
        <f t="shared" ref="F24:F32" si="42">INDEX(F$1:F$18,MATCH(C24,$DX$1:$DX$18,0))</f>
        <v>#N/A</v>
      </c>
      <c r="G24" s="87" t="e">
        <f t="shared" ref="G24:G32" si="43">INDEX(G$1:G$18,MATCH(C24,$DX$1:$DX$18,0))</f>
        <v>#N/A</v>
      </c>
      <c r="H24" s="73"/>
      <c r="I24" s="73"/>
      <c r="J24" s="75"/>
      <c r="K24" s="394"/>
      <c r="L24" s="394"/>
      <c r="M24" s="76" t="e">
        <f t="shared" ref="M24:M32" si="44">INDEX(Q$1:Q$18,MATCH(C24,$DX$1:$DX$18,0))</f>
        <v>#N/A</v>
      </c>
      <c r="N24" s="77" t="e">
        <f t="shared" ref="N24:N32" si="45">INDEX(V$1:V$18,MATCH(C24,$DX$1:$DX$18,0))</f>
        <v>#N/A</v>
      </c>
      <c r="O24" s="77" t="e">
        <f t="shared" ref="O24:O32" si="46">INDEX(AA$1:AA$18,MATCH(C24,$DX$1:$DX$18,0))</f>
        <v>#N/A</v>
      </c>
      <c r="P24" s="161" t="e">
        <f t="shared" ref="P24:P32" si="47">INDEX(AF$1:AF$18,MATCH(C24,$DX$1:$DX$18,0))</f>
        <v>#N/A</v>
      </c>
      <c r="Q24" s="76" t="e">
        <f t="shared" ref="Q24:Q32" si="48">INDEX(AK$1:AK$18,MATCH(C24,$DX$1:$DX$18,0))</f>
        <v>#N/A</v>
      </c>
      <c r="R24" s="77" t="e">
        <f t="shared" ref="R24:R32" si="49">INDEX(AP$1:AP$18,MATCH(C24,$DX$1:$DX$18,0))</f>
        <v>#N/A</v>
      </c>
      <c r="S24" s="77" t="e">
        <f t="shared" ref="S24:S32" si="50">INDEX(AU$1:AU$18,MATCH(C24,$DX$1:$DX$18,0))</f>
        <v>#N/A</v>
      </c>
      <c r="T24" s="163" t="e">
        <f t="shared" ref="T24:T32" si="51">INDEX(AZ$1:AZ$18,MATCH(C24,$DX$1:$DX$18,0))</f>
        <v>#N/A</v>
      </c>
      <c r="U24" s="183" t="e">
        <f t="shared" ref="U24:U32" si="52">INDEX(BA$1:BA$18,MATCH(C24,$DX$1:$DX$18,0))</f>
        <v>#N/A</v>
      </c>
      <c r="V24" s="76" t="e">
        <f t="shared" ref="V24:V32" si="53">INDEX(BF$1:BF$18,MATCH(C24,$DX$1:$DX$18,0))</f>
        <v>#N/A</v>
      </c>
      <c r="W24" s="77" t="e">
        <f>INDEX(BK$1:BK$18,MATCH(C24,$DX$1:$DX$18,0))</f>
        <v>#N/A</v>
      </c>
      <c r="X24" s="77" t="e">
        <f t="shared" ref="X24:X32" si="54">INDEX(BP$1:BP$18,MATCH(C24,$DX$1:$DX$18,0))</f>
        <v>#N/A</v>
      </c>
      <c r="Y24" s="77" t="e">
        <f t="shared" ref="Y24:Y32" si="55">INDEX(BU$1:BU$18,MATCH(C24,$DX$1:$DX$18,0))</f>
        <v>#N/A</v>
      </c>
      <c r="Z24" s="77" t="e">
        <f t="shared" ref="Z24:Z32" si="56">INDEX(BZ$1:BZ$18,MATCH(C24,$DX$1:$DX$18,0))</f>
        <v>#N/A</v>
      </c>
      <c r="AA24" s="163" t="e">
        <f t="shared" ref="AA24:AA32" si="57">INDEX(CE$1:CE$18,MATCH(C24,$DX$1:$DX$18,0))</f>
        <v>#N/A</v>
      </c>
      <c r="AB24" s="168" t="e">
        <f t="shared" ref="AB24:AB32" si="58">INDEX(DZ$1:DZ$18,MATCH(C24,$DX$1:$DX$18,0))</f>
        <v>#N/A</v>
      </c>
      <c r="AC24" s="175" t="e">
        <f t="shared" ref="AC24:AC32" si="59">INDEX(DI$1:DI$18,MATCH(C24,$DX$1:$DX$18,0))</f>
        <v>#N/A</v>
      </c>
      <c r="AD24" s="178" t="e">
        <f t="shared" ref="AD24:AD32" si="60">INDEX(DJ$1:DJ$18,MATCH(C24,$DX$1:$DX$18,0))</f>
        <v>#N/A</v>
      </c>
      <c r="AE24" s="148" t="e">
        <f t="shared" ref="AE24:AE32" si="61">INDEX(D$1:D$18,MATCH(C24,$DX$1:$DX$18,0))</f>
        <v>#N/A</v>
      </c>
      <c r="AF24" s="149" t="e">
        <f t="shared" ref="AF24:AF32" si="62">INDEX(DY$1:DY$18,MATCH(C24,$DX$1:$DX$18,0))</f>
        <v>#N/A</v>
      </c>
      <c r="AG24" s="179" t="e">
        <f>IF(AD24&gt;=150,"Point","-")</f>
        <v>#N/A</v>
      </c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476"/>
      <c r="CG24" s="476"/>
      <c r="CH24" s="476"/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  <c r="CS24" s="476"/>
      <c r="CT24" s="476"/>
      <c r="CU24" s="476"/>
      <c r="CV24" s="476"/>
      <c r="CW24" s="476"/>
      <c r="CX24" s="476"/>
      <c r="CY24" s="476"/>
      <c r="CZ24" s="476"/>
      <c r="DA24" s="476"/>
      <c r="DB24" s="476"/>
      <c r="DC24" s="476"/>
      <c r="DD24" s="476"/>
      <c r="DE24" s="476"/>
      <c r="DF24" s="476"/>
      <c r="DG24" s="476"/>
      <c r="DH24" s="476"/>
      <c r="DI24" s="476"/>
      <c r="DJ24" s="476"/>
      <c r="DK24" s="476"/>
      <c r="DL24" s="476"/>
      <c r="DM24" s="476"/>
      <c r="DN24" s="476"/>
      <c r="DO24" s="476"/>
      <c r="DP24" s="476"/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476"/>
      <c r="EB24" s="476"/>
      <c r="EC24" s="476"/>
      <c r="ED24" s="476"/>
    </row>
    <row r="25" spans="1:134" ht="16" customHeight="1" x14ac:dyDescent="0.15">
      <c r="A25" s="10"/>
      <c r="B25" s="10"/>
      <c r="C25" s="119">
        <v>2</v>
      </c>
      <c r="D25" s="81" t="e">
        <f t="shared" si="40"/>
        <v>#N/A</v>
      </c>
      <c r="E25" s="82" t="e">
        <f t="shared" si="41"/>
        <v>#N/A</v>
      </c>
      <c r="F25" s="25" t="e">
        <f t="shared" si="42"/>
        <v>#N/A</v>
      </c>
      <c r="G25" s="25" t="e">
        <f t="shared" si="43"/>
        <v>#N/A</v>
      </c>
      <c r="H25" s="46"/>
      <c r="I25" s="46"/>
      <c r="J25" s="83"/>
      <c r="K25" s="359"/>
      <c r="L25" s="359"/>
      <c r="M25" s="41" t="e">
        <f t="shared" si="44"/>
        <v>#N/A</v>
      </c>
      <c r="N25" s="28" t="e">
        <f t="shared" si="45"/>
        <v>#N/A</v>
      </c>
      <c r="O25" s="28" t="e">
        <f t="shared" si="46"/>
        <v>#N/A</v>
      </c>
      <c r="P25" s="162" t="e">
        <f t="shared" si="47"/>
        <v>#N/A</v>
      </c>
      <c r="Q25" s="41" t="e">
        <f t="shared" si="48"/>
        <v>#N/A</v>
      </c>
      <c r="R25" s="28" t="e">
        <f t="shared" si="49"/>
        <v>#N/A</v>
      </c>
      <c r="S25" s="28" t="e">
        <f t="shared" si="50"/>
        <v>#N/A</v>
      </c>
      <c r="T25" s="164" t="e">
        <f t="shared" si="51"/>
        <v>#N/A</v>
      </c>
      <c r="U25" s="184" t="e">
        <f t="shared" si="52"/>
        <v>#N/A</v>
      </c>
      <c r="V25" s="41" t="e">
        <f t="shared" si="53"/>
        <v>#N/A</v>
      </c>
      <c r="W25" s="28" t="e">
        <f>INDEX(BK1:BK35,MATCH(C25,$DX1:$DX35,0))</f>
        <v>#N/A</v>
      </c>
      <c r="X25" s="28" t="e">
        <f t="shared" si="54"/>
        <v>#N/A</v>
      </c>
      <c r="Y25" s="28" t="e">
        <f t="shared" si="55"/>
        <v>#N/A</v>
      </c>
      <c r="Z25" s="28" t="e">
        <f t="shared" si="56"/>
        <v>#N/A</v>
      </c>
      <c r="AA25" s="164" t="e">
        <f t="shared" si="57"/>
        <v>#N/A</v>
      </c>
      <c r="AB25" s="169" t="e">
        <f t="shared" si="58"/>
        <v>#N/A</v>
      </c>
      <c r="AC25" s="176" t="e">
        <f t="shared" si="59"/>
        <v>#N/A</v>
      </c>
      <c r="AD25" s="180" t="e">
        <f t="shared" si="60"/>
        <v>#N/A</v>
      </c>
      <c r="AE25" s="43" t="e">
        <f t="shared" si="61"/>
        <v>#N/A</v>
      </c>
      <c r="AF25" s="44" t="e">
        <f t="shared" si="62"/>
        <v>#N/A</v>
      </c>
      <c r="AG25" s="179" t="e">
        <f t="shared" ref="AG25:AG32" si="63">IF(AD25&gt;=150,"Point","-")</f>
        <v>#N/A</v>
      </c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476"/>
      <c r="BH25" s="476"/>
      <c r="BI25" s="476"/>
      <c r="BJ25" s="476"/>
      <c r="BK25" s="476"/>
      <c r="BL25" s="476"/>
      <c r="BM25" s="476"/>
      <c r="BN25" s="476"/>
      <c r="BO25" s="476"/>
      <c r="BP25" s="476"/>
      <c r="BQ25" s="476"/>
      <c r="BR25" s="476"/>
      <c r="BS25" s="476"/>
      <c r="BT25" s="476"/>
      <c r="BU25" s="476"/>
      <c r="BV25" s="476"/>
      <c r="BW25" s="476"/>
      <c r="BX25" s="476"/>
      <c r="BY25" s="476"/>
      <c r="BZ25" s="476"/>
      <c r="CA25" s="476"/>
      <c r="CB25" s="476"/>
      <c r="CC25" s="476"/>
      <c r="CD25" s="476"/>
      <c r="CE25" s="476"/>
      <c r="CF25" s="476"/>
      <c r="CG25" s="476"/>
      <c r="CH25" s="476"/>
      <c r="CI25" s="476"/>
      <c r="CJ25" s="476"/>
      <c r="CK25" s="476"/>
      <c r="CL25" s="476"/>
      <c r="CM25" s="476"/>
      <c r="CN25" s="476"/>
      <c r="CO25" s="476"/>
      <c r="CP25" s="476"/>
      <c r="CQ25" s="476"/>
      <c r="CR25" s="476"/>
      <c r="CS25" s="476"/>
      <c r="CT25" s="476"/>
      <c r="CU25" s="476"/>
      <c r="CV25" s="476"/>
      <c r="CW25" s="476"/>
      <c r="CX25" s="476"/>
      <c r="CY25" s="476"/>
      <c r="CZ25" s="476"/>
      <c r="DA25" s="476"/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</row>
    <row r="26" spans="1:134" ht="16" customHeight="1" x14ac:dyDescent="0.15">
      <c r="A26" s="10"/>
      <c r="B26" s="10"/>
      <c r="C26" s="119">
        <v>3</v>
      </c>
      <c r="D26" s="81" t="e">
        <f t="shared" si="40"/>
        <v>#N/A</v>
      </c>
      <c r="E26" s="82" t="e">
        <f t="shared" si="41"/>
        <v>#N/A</v>
      </c>
      <c r="F26" s="25" t="e">
        <f t="shared" si="42"/>
        <v>#N/A</v>
      </c>
      <c r="G26" s="25" t="e">
        <f t="shared" si="43"/>
        <v>#N/A</v>
      </c>
      <c r="H26" s="46"/>
      <c r="I26" s="46"/>
      <c r="J26" s="83"/>
      <c r="K26" s="359"/>
      <c r="L26" s="359"/>
      <c r="M26" s="41" t="e">
        <f t="shared" si="44"/>
        <v>#N/A</v>
      </c>
      <c r="N26" s="28" t="e">
        <f t="shared" si="45"/>
        <v>#N/A</v>
      </c>
      <c r="O26" s="28" t="e">
        <f t="shared" si="46"/>
        <v>#N/A</v>
      </c>
      <c r="P26" s="162" t="e">
        <f t="shared" si="47"/>
        <v>#N/A</v>
      </c>
      <c r="Q26" s="41" t="e">
        <f t="shared" si="48"/>
        <v>#N/A</v>
      </c>
      <c r="R26" s="28" t="e">
        <f t="shared" si="49"/>
        <v>#N/A</v>
      </c>
      <c r="S26" s="28" t="e">
        <f t="shared" si="50"/>
        <v>#N/A</v>
      </c>
      <c r="T26" s="164" t="e">
        <f t="shared" si="51"/>
        <v>#N/A</v>
      </c>
      <c r="U26" s="184" t="e">
        <f t="shared" si="52"/>
        <v>#N/A</v>
      </c>
      <c r="V26" s="41" t="e">
        <f t="shared" si="53"/>
        <v>#N/A</v>
      </c>
      <c r="W26" s="28" t="e">
        <f>INDEX(BK1:BK35,MATCH(C26,$DX1:$DX35,0))</f>
        <v>#N/A</v>
      </c>
      <c r="X26" s="28" t="e">
        <f t="shared" si="54"/>
        <v>#N/A</v>
      </c>
      <c r="Y26" s="28" t="e">
        <f t="shared" si="55"/>
        <v>#N/A</v>
      </c>
      <c r="Z26" s="28" t="e">
        <f t="shared" si="56"/>
        <v>#N/A</v>
      </c>
      <c r="AA26" s="164" t="e">
        <f t="shared" si="57"/>
        <v>#N/A</v>
      </c>
      <c r="AB26" s="169" t="e">
        <f t="shared" si="58"/>
        <v>#N/A</v>
      </c>
      <c r="AC26" s="176" t="e">
        <f t="shared" si="59"/>
        <v>#N/A</v>
      </c>
      <c r="AD26" s="180" t="e">
        <f t="shared" si="60"/>
        <v>#N/A</v>
      </c>
      <c r="AE26" s="43" t="e">
        <f t="shared" si="61"/>
        <v>#N/A</v>
      </c>
      <c r="AF26" s="44" t="e">
        <f t="shared" si="62"/>
        <v>#N/A</v>
      </c>
      <c r="AG26" s="179" t="e">
        <f t="shared" si="63"/>
        <v>#N/A</v>
      </c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  <c r="CZ26" s="476"/>
      <c r="DA26" s="476"/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</row>
    <row r="27" spans="1:134" ht="16" customHeight="1" x14ac:dyDescent="0.15">
      <c r="A27" s="10"/>
      <c r="B27" s="10"/>
      <c r="C27" s="119">
        <v>4</v>
      </c>
      <c r="D27" s="81" t="e">
        <f t="shared" si="40"/>
        <v>#N/A</v>
      </c>
      <c r="E27" s="82" t="e">
        <f t="shared" si="41"/>
        <v>#N/A</v>
      </c>
      <c r="F27" s="82" t="e">
        <f t="shared" si="42"/>
        <v>#N/A</v>
      </c>
      <c r="G27" s="82" t="e">
        <f t="shared" si="43"/>
        <v>#N/A</v>
      </c>
      <c r="H27" s="46"/>
      <c r="I27" s="46"/>
      <c r="J27" s="83"/>
      <c r="K27" s="359"/>
      <c r="L27" s="359"/>
      <c r="M27" s="41" t="e">
        <f t="shared" si="44"/>
        <v>#N/A</v>
      </c>
      <c r="N27" s="28" t="e">
        <f t="shared" si="45"/>
        <v>#N/A</v>
      </c>
      <c r="O27" s="28" t="e">
        <f t="shared" si="46"/>
        <v>#N/A</v>
      </c>
      <c r="P27" s="162" t="e">
        <f t="shared" si="47"/>
        <v>#N/A</v>
      </c>
      <c r="Q27" s="41" t="e">
        <f t="shared" si="48"/>
        <v>#N/A</v>
      </c>
      <c r="R27" s="28" t="e">
        <f t="shared" si="49"/>
        <v>#N/A</v>
      </c>
      <c r="S27" s="28" t="e">
        <f t="shared" si="50"/>
        <v>#N/A</v>
      </c>
      <c r="T27" s="164" t="e">
        <f t="shared" si="51"/>
        <v>#N/A</v>
      </c>
      <c r="U27" s="184" t="e">
        <f t="shared" si="52"/>
        <v>#N/A</v>
      </c>
      <c r="V27" s="41" t="e">
        <f t="shared" si="53"/>
        <v>#N/A</v>
      </c>
      <c r="W27" s="28" t="e">
        <f>INDEX(BK1:BK35,MATCH(C27,$DX1:$DX35,0))</f>
        <v>#N/A</v>
      </c>
      <c r="X27" s="28" t="e">
        <f t="shared" si="54"/>
        <v>#N/A</v>
      </c>
      <c r="Y27" s="28" t="e">
        <f t="shared" si="55"/>
        <v>#N/A</v>
      </c>
      <c r="Z27" s="28" t="e">
        <f t="shared" si="56"/>
        <v>#N/A</v>
      </c>
      <c r="AA27" s="164" t="e">
        <f t="shared" si="57"/>
        <v>#N/A</v>
      </c>
      <c r="AB27" s="169" t="e">
        <f t="shared" si="58"/>
        <v>#N/A</v>
      </c>
      <c r="AC27" s="176" t="e">
        <f t="shared" si="59"/>
        <v>#N/A</v>
      </c>
      <c r="AD27" s="180" t="e">
        <f t="shared" si="60"/>
        <v>#N/A</v>
      </c>
      <c r="AE27" s="43" t="e">
        <f t="shared" si="61"/>
        <v>#N/A</v>
      </c>
      <c r="AF27" s="44" t="e">
        <f t="shared" si="62"/>
        <v>#N/A</v>
      </c>
      <c r="AG27" s="179" t="e">
        <f t="shared" si="63"/>
        <v>#N/A</v>
      </c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76"/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  <c r="CZ27" s="476"/>
      <c r="DA27" s="476"/>
      <c r="DB27" s="476"/>
      <c r="DC27" s="476"/>
      <c r="DD27" s="476"/>
      <c r="DE27" s="476"/>
      <c r="DF27" s="476"/>
      <c r="DG27" s="476"/>
      <c r="DH27" s="476"/>
      <c r="DI27" s="476"/>
      <c r="DJ27" s="476"/>
      <c r="DK27" s="476"/>
      <c r="DL27" s="476"/>
      <c r="DM27" s="476"/>
      <c r="DN27" s="476"/>
      <c r="DO27" s="476"/>
      <c r="DP27" s="476"/>
      <c r="DQ27" s="476"/>
      <c r="DR27" s="476"/>
      <c r="DS27" s="476"/>
      <c r="DT27" s="476"/>
      <c r="DU27" s="476"/>
      <c r="DV27" s="476"/>
      <c r="DW27" s="476"/>
      <c r="DX27" s="476"/>
      <c r="DY27" s="476"/>
      <c r="DZ27" s="476"/>
      <c r="EA27" s="476"/>
      <c r="EB27" s="476"/>
      <c r="EC27" s="476"/>
      <c r="ED27" s="476"/>
    </row>
    <row r="28" spans="1:134" ht="16" customHeight="1" thickBot="1" x14ac:dyDescent="0.2">
      <c r="A28" s="10"/>
      <c r="B28" s="10"/>
      <c r="C28" s="119">
        <v>5</v>
      </c>
      <c r="D28" s="81" t="e">
        <f t="shared" si="40"/>
        <v>#N/A</v>
      </c>
      <c r="E28" s="82" t="e">
        <f t="shared" si="41"/>
        <v>#N/A</v>
      </c>
      <c r="F28" s="82" t="e">
        <f t="shared" si="42"/>
        <v>#N/A</v>
      </c>
      <c r="G28" s="82" t="e">
        <f t="shared" si="43"/>
        <v>#N/A</v>
      </c>
      <c r="H28" s="46"/>
      <c r="I28" s="46"/>
      <c r="J28" s="83"/>
      <c r="K28" s="359"/>
      <c r="L28" s="359"/>
      <c r="M28" s="41" t="e">
        <f t="shared" si="44"/>
        <v>#N/A</v>
      </c>
      <c r="N28" s="28" t="e">
        <f t="shared" si="45"/>
        <v>#N/A</v>
      </c>
      <c r="O28" s="28" t="e">
        <f t="shared" si="46"/>
        <v>#N/A</v>
      </c>
      <c r="P28" s="160" t="e">
        <f t="shared" si="47"/>
        <v>#N/A</v>
      </c>
      <c r="Q28" s="41" t="e">
        <f t="shared" si="48"/>
        <v>#N/A</v>
      </c>
      <c r="R28" s="28" t="e">
        <f t="shared" si="49"/>
        <v>#N/A</v>
      </c>
      <c r="S28" s="28" t="e">
        <f t="shared" si="50"/>
        <v>#N/A</v>
      </c>
      <c r="T28" s="164" t="e">
        <f t="shared" si="51"/>
        <v>#N/A</v>
      </c>
      <c r="U28" s="184" t="e">
        <f t="shared" si="52"/>
        <v>#N/A</v>
      </c>
      <c r="V28" s="41" t="e">
        <f t="shared" si="53"/>
        <v>#N/A</v>
      </c>
      <c r="W28" s="28" t="e">
        <f>INDEX(BK1:BK35,MATCH(C28,$DX1:$DX35,0))</f>
        <v>#N/A</v>
      </c>
      <c r="X28" s="28" t="e">
        <f t="shared" si="54"/>
        <v>#N/A</v>
      </c>
      <c r="Y28" s="28" t="e">
        <f t="shared" si="55"/>
        <v>#N/A</v>
      </c>
      <c r="Z28" s="28" t="e">
        <f t="shared" si="56"/>
        <v>#N/A</v>
      </c>
      <c r="AA28" s="164" t="e">
        <f t="shared" si="57"/>
        <v>#N/A</v>
      </c>
      <c r="AB28" s="169" t="e">
        <f t="shared" si="58"/>
        <v>#N/A</v>
      </c>
      <c r="AC28" s="176" t="e">
        <f t="shared" si="59"/>
        <v>#N/A</v>
      </c>
      <c r="AD28" s="180" t="e">
        <f t="shared" si="60"/>
        <v>#N/A</v>
      </c>
      <c r="AE28" s="43" t="e">
        <f t="shared" si="61"/>
        <v>#N/A</v>
      </c>
      <c r="AF28" s="44" t="e">
        <f t="shared" si="62"/>
        <v>#N/A</v>
      </c>
      <c r="AG28" s="179" t="e">
        <f t="shared" si="63"/>
        <v>#N/A</v>
      </c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476"/>
      <c r="EB28" s="476"/>
      <c r="EC28" s="476"/>
      <c r="ED28" s="476"/>
    </row>
    <row r="29" spans="1:134" ht="16" customHeight="1" x14ac:dyDescent="0.15">
      <c r="A29" s="10"/>
      <c r="B29" s="10"/>
      <c r="C29" s="119">
        <v>6</v>
      </c>
      <c r="D29" s="81" t="e">
        <f t="shared" si="40"/>
        <v>#N/A</v>
      </c>
      <c r="E29" s="82" t="e">
        <f t="shared" si="41"/>
        <v>#N/A</v>
      </c>
      <c r="F29" s="82" t="e">
        <f t="shared" si="42"/>
        <v>#N/A</v>
      </c>
      <c r="G29" s="82" t="e">
        <f t="shared" si="43"/>
        <v>#N/A</v>
      </c>
      <c r="H29" s="46"/>
      <c r="I29" s="46"/>
      <c r="J29" s="83"/>
      <c r="K29" s="359"/>
      <c r="L29" s="359"/>
      <c r="M29" s="41" t="e">
        <f t="shared" si="44"/>
        <v>#N/A</v>
      </c>
      <c r="N29" s="28" t="e">
        <f t="shared" si="45"/>
        <v>#N/A</v>
      </c>
      <c r="O29" s="28" t="e">
        <f t="shared" si="46"/>
        <v>#N/A</v>
      </c>
      <c r="P29" s="78" t="e">
        <f t="shared" si="47"/>
        <v>#N/A</v>
      </c>
      <c r="Q29" s="41" t="e">
        <f t="shared" si="48"/>
        <v>#N/A</v>
      </c>
      <c r="R29" s="28" t="e">
        <f t="shared" si="49"/>
        <v>#N/A</v>
      </c>
      <c r="S29" s="28" t="e">
        <f t="shared" si="50"/>
        <v>#N/A</v>
      </c>
      <c r="T29" s="164" t="e">
        <f t="shared" si="51"/>
        <v>#N/A</v>
      </c>
      <c r="U29" s="184" t="e">
        <f t="shared" si="52"/>
        <v>#N/A</v>
      </c>
      <c r="V29" s="41" t="e">
        <f t="shared" si="53"/>
        <v>#N/A</v>
      </c>
      <c r="W29" s="28" t="e">
        <f>INDEX(BK1:BK35,MATCH(C29,$DX1:$DX35,0))</f>
        <v>#N/A</v>
      </c>
      <c r="X29" s="28" t="e">
        <f t="shared" si="54"/>
        <v>#N/A</v>
      </c>
      <c r="Y29" s="28" t="e">
        <f t="shared" si="55"/>
        <v>#N/A</v>
      </c>
      <c r="Z29" s="28" t="e">
        <f t="shared" si="56"/>
        <v>#N/A</v>
      </c>
      <c r="AA29" s="164" t="e">
        <f t="shared" si="57"/>
        <v>#N/A</v>
      </c>
      <c r="AB29" s="169" t="e">
        <f t="shared" si="58"/>
        <v>#N/A</v>
      </c>
      <c r="AC29" s="176" t="e">
        <f t="shared" si="59"/>
        <v>#N/A</v>
      </c>
      <c r="AD29" s="180" t="e">
        <f t="shared" si="60"/>
        <v>#N/A</v>
      </c>
      <c r="AE29" s="43" t="e">
        <f t="shared" si="61"/>
        <v>#N/A</v>
      </c>
      <c r="AF29" s="44" t="e">
        <f t="shared" si="62"/>
        <v>#N/A</v>
      </c>
      <c r="AG29" s="179" t="e">
        <f t="shared" si="63"/>
        <v>#N/A</v>
      </c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6"/>
      <c r="CD29" s="476"/>
      <c r="CE29" s="476"/>
      <c r="CF29" s="476"/>
      <c r="CG29" s="476"/>
      <c r="CH29" s="476"/>
      <c r="CI29" s="476"/>
      <c r="CJ29" s="476"/>
      <c r="CK29" s="476"/>
      <c r="CL29" s="476"/>
      <c r="CM29" s="476"/>
      <c r="CN29" s="476"/>
      <c r="CO29" s="476"/>
      <c r="CP29" s="476"/>
      <c r="CQ29" s="476"/>
      <c r="CR29" s="476"/>
      <c r="CS29" s="476"/>
      <c r="CT29" s="476"/>
      <c r="CU29" s="476"/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6"/>
      <c r="DH29" s="476"/>
      <c r="DI29" s="476"/>
      <c r="DJ29" s="476"/>
      <c r="DK29" s="476"/>
      <c r="DL29" s="476"/>
      <c r="DM29" s="476"/>
      <c r="DN29" s="476"/>
      <c r="DO29" s="476"/>
      <c r="DP29" s="476"/>
      <c r="DQ29" s="476"/>
      <c r="DR29" s="476"/>
      <c r="DS29" s="476"/>
      <c r="DT29" s="476"/>
      <c r="DU29" s="476"/>
      <c r="DV29" s="476"/>
      <c r="DW29" s="476"/>
      <c r="DX29" s="476"/>
      <c r="DY29" s="476"/>
      <c r="DZ29" s="476"/>
      <c r="EA29" s="476"/>
      <c r="EB29" s="476"/>
      <c r="EC29" s="476"/>
      <c r="ED29" s="476"/>
    </row>
    <row r="30" spans="1:134" ht="16" customHeight="1" x14ac:dyDescent="0.15">
      <c r="A30" s="10"/>
      <c r="B30" s="10"/>
      <c r="C30" s="119">
        <v>7</v>
      </c>
      <c r="D30" s="81" t="e">
        <f t="shared" si="40"/>
        <v>#N/A</v>
      </c>
      <c r="E30" s="82" t="e">
        <f t="shared" si="41"/>
        <v>#N/A</v>
      </c>
      <c r="F30" s="82" t="e">
        <f t="shared" si="42"/>
        <v>#N/A</v>
      </c>
      <c r="G30" s="82" t="e">
        <f t="shared" si="43"/>
        <v>#N/A</v>
      </c>
      <c r="H30" s="46"/>
      <c r="I30" s="46"/>
      <c r="J30" s="83"/>
      <c r="K30" s="359"/>
      <c r="L30" s="359"/>
      <c r="M30" s="41" t="e">
        <f t="shared" si="44"/>
        <v>#N/A</v>
      </c>
      <c r="N30" s="28" t="e">
        <f t="shared" si="45"/>
        <v>#N/A</v>
      </c>
      <c r="O30" s="28" t="e">
        <f t="shared" si="46"/>
        <v>#N/A</v>
      </c>
      <c r="P30" s="40" t="e">
        <f t="shared" si="47"/>
        <v>#N/A</v>
      </c>
      <c r="Q30" s="41" t="e">
        <f t="shared" si="48"/>
        <v>#N/A</v>
      </c>
      <c r="R30" s="28" t="e">
        <f t="shared" si="49"/>
        <v>#N/A</v>
      </c>
      <c r="S30" s="28" t="e">
        <f t="shared" si="50"/>
        <v>#N/A</v>
      </c>
      <c r="T30" s="164" t="e">
        <f t="shared" si="51"/>
        <v>#N/A</v>
      </c>
      <c r="U30" s="184" t="e">
        <f t="shared" si="52"/>
        <v>#N/A</v>
      </c>
      <c r="V30" s="41" t="e">
        <f t="shared" si="53"/>
        <v>#N/A</v>
      </c>
      <c r="W30" s="28" t="e">
        <f>INDEX(BK1:BK35,MATCH(C30,$DX1:$DX35,0))</f>
        <v>#N/A</v>
      </c>
      <c r="X30" s="28" t="e">
        <f t="shared" si="54"/>
        <v>#N/A</v>
      </c>
      <c r="Y30" s="28" t="e">
        <f t="shared" si="55"/>
        <v>#N/A</v>
      </c>
      <c r="Z30" s="28" t="e">
        <f t="shared" si="56"/>
        <v>#N/A</v>
      </c>
      <c r="AA30" s="164" t="e">
        <f t="shared" si="57"/>
        <v>#N/A</v>
      </c>
      <c r="AB30" s="169" t="e">
        <f t="shared" si="58"/>
        <v>#N/A</v>
      </c>
      <c r="AC30" s="176" t="e">
        <f t="shared" si="59"/>
        <v>#N/A</v>
      </c>
      <c r="AD30" s="180" t="e">
        <f t="shared" si="60"/>
        <v>#N/A</v>
      </c>
      <c r="AE30" s="43" t="e">
        <f t="shared" si="61"/>
        <v>#N/A</v>
      </c>
      <c r="AF30" s="44" t="e">
        <f t="shared" si="62"/>
        <v>#N/A</v>
      </c>
      <c r="AG30" s="179" t="e">
        <f t="shared" si="63"/>
        <v>#N/A</v>
      </c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76"/>
      <c r="BW30" s="476"/>
      <c r="BX30" s="476"/>
      <c r="BY30" s="476"/>
      <c r="BZ30" s="476"/>
      <c r="CA30" s="476"/>
      <c r="CB30" s="476"/>
      <c r="CC30" s="476"/>
      <c r="CD30" s="476"/>
      <c r="CE30" s="476"/>
      <c r="CF30" s="476"/>
      <c r="CG30" s="476"/>
      <c r="CH30" s="476"/>
      <c r="CI30" s="476"/>
      <c r="CJ30" s="476"/>
      <c r="CK30" s="476"/>
      <c r="CL30" s="476"/>
      <c r="CM30" s="476"/>
      <c r="CN30" s="476"/>
      <c r="CO30" s="476"/>
      <c r="CP30" s="476"/>
      <c r="CQ30" s="476"/>
      <c r="CR30" s="476"/>
      <c r="CS30" s="476"/>
      <c r="CT30" s="476"/>
      <c r="CU30" s="476"/>
      <c r="CV30" s="476"/>
      <c r="CW30" s="476"/>
      <c r="CX30" s="476"/>
      <c r="CY30" s="476"/>
      <c r="CZ30" s="476"/>
      <c r="DA30" s="476"/>
      <c r="DB30" s="476"/>
      <c r="DC30" s="476"/>
      <c r="DD30" s="476"/>
      <c r="DE30" s="476"/>
      <c r="DF30" s="476"/>
      <c r="DG30" s="476"/>
      <c r="DH30" s="476"/>
      <c r="DI30" s="476"/>
      <c r="DJ30" s="476"/>
      <c r="DK30" s="476"/>
      <c r="DL30" s="476"/>
      <c r="DM30" s="476"/>
      <c r="DN30" s="476"/>
      <c r="DO30" s="476"/>
      <c r="DP30" s="476"/>
      <c r="DQ30" s="476"/>
      <c r="DR30" s="476"/>
      <c r="DS30" s="476"/>
      <c r="DT30" s="476"/>
      <c r="DU30" s="476"/>
      <c r="DV30" s="476"/>
      <c r="DW30" s="476"/>
      <c r="DX30" s="476"/>
      <c r="DY30" s="476"/>
      <c r="DZ30" s="476"/>
      <c r="EA30" s="476"/>
      <c r="EB30" s="476"/>
      <c r="EC30" s="476"/>
      <c r="ED30" s="476"/>
    </row>
    <row r="31" spans="1:134" ht="16" customHeight="1" x14ac:dyDescent="0.15">
      <c r="A31" s="10"/>
      <c r="B31" s="10"/>
      <c r="C31" s="119">
        <v>8</v>
      </c>
      <c r="D31" s="81" t="e">
        <f t="shared" si="40"/>
        <v>#N/A</v>
      </c>
      <c r="E31" s="82" t="e">
        <f t="shared" si="41"/>
        <v>#N/A</v>
      </c>
      <c r="F31" s="82" t="e">
        <f t="shared" si="42"/>
        <v>#N/A</v>
      </c>
      <c r="G31" s="82" t="e">
        <f t="shared" si="43"/>
        <v>#N/A</v>
      </c>
      <c r="H31" s="46"/>
      <c r="I31" s="46"/>
      <c r="J31" s="83"/>
      <c r="K31" s="359"/>
      <c r="L31" s="359"/>
      <c r="M31" s="41" t="e">
        <f t="shared" si="44"/>
        <v>#N/A</v>
      </c>
      <c r="N31" s="28" t="e">
        <f t="shared" si="45"/>
        <v>#N/A</v>
      </c>
      <c r="O31" s="28" t="e">
        <f t="shared" si="46"/>
        <v>#N/A</v>
      </c>
      <c r="P31" s="40" t="e">
        <f t="shared" si="47"/>
        <v>#N/A</v>
      </c>
      <c r="Q31" s="41" t="e">
        <f t="shared" si="48"/>
        <v>#N/A</v>
      </c>
      <c r="R31" s="28" t="e">
        <f t="shared" si="49"/>
        <v>#N/A</v>
      </c>
      <c r="S31" s="28" t="e">
        <f t="shared" si="50"/>
        <v>#N/A</v>
      </c>
      <c r="T31" s="164" t="e">
        <f t="shared" si="51"/>
        <v>#N/A</v>
      </c>
      <c r="U31" s="184" t="e">
        <f t="shared" si="52"/>
        <v>#N/A</v>
      </c>
      <c r="V31" s="41" t="e">
        <f t="shared" si="53"/>
        <v>#N/A</v>
      </c>
      <c r="W31" s="28" t="e">
        <f>INDEX(BK1:BK35,MATCH(C31,$DX1:$DX35,0))</f>
        <v>#N/A</v>
      </c>
      <c r="X31" s="28" t="e">
        <f t="shared" si="54"/>
        <v>#N/A</v>
      </c>
      <c r="Y31" s="28" t="e">
        <f t="shared" si="55"/>
        <v>#N/A</v>
      </c>
      <c r="Z31" s="28" t="e">
        <f t="shared" si="56"/>
        <v>#N/A</v>
      </c>
      <c r="AA31" s="164" t="e">
        <f t="shared" si="57"/>
        <v>#N/A</v>
      </c>
      <c r="AB31" s="169" t="e">
        <f t="shared" si="58"/>
        <v>#N/A</v>
      </c>
      <c r="AC31" s="176" t="e">
        <f t="shared" si="59"/>
        <v>#N/A</v>
      </c>
      <c r="AD31" s="180" t="e">
        <f t="shared" si="60"/>
        <v>#N/A</v>
      </c>
      <c r="AE31" s="43" t="e">
        <f t="shared" si="61"/>
        <v>#N/A</v>
      </c>
      <c r="AF31" s="44" t="e">
        <f t="shared" si="62"/>
        <v>#N/A</v>
      </c>
      <c r="AG31" s="179" t="e">
        <f t="shared" si="63"/>
        <v>#N/A</v>
      </c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76"/>
      <c r="CP31" s="476"/>
      <c r="CQ31" s="476"/>
      <c r="CR31" s="476"/>
      <c r="CS31" s="476"/>
      <c r="CT31" s="476"/>
      <c r="CU31" s="476"/>
      <c r="CV31" s="476"/>
      <c r="CW31" s="476"/>
      <c r="CX31" s="476"/>
      <c r="CY31" s="476"/>
      <c r="CZ31" s="476"/>
      <c r="DA31" s="476"/>
      <c r="DB31" s="476"/>
      <c r="DC31" s="476"/>
      <c r="DD31" s="476"/>
      <c r="DE31" s="476"/>
      <c r="DF31" s="476"/>
      <c r="DG31" s="476"/>
      <c r="DH31" s="476"/>
      <c r="DI31" s="476"/>
      <c r="DJ31" s="476"/>
      <c r="DK31" s="476"/>
      <c r="DL31" s="476"/>
      <c r="DM31" s="476"/>
      <c r="DN31" s="476"/>
      <c r="DO31" s="476"/>
      <c r="DP31" s="476"/>
      <c r="DQ31" s="476"/>
      <c r="DR31" s="476"/>
      <c r="DS31" s="476"/>
      <c r="DT31" s="476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</row>
    <row r="32" spans="1:134" ht="16.5" customHeight="1" thickBot="1" x14ac:dyDescent="0.2">
      <c r="A32" s="10"/>
      <c r="B32" s="10"/>
      <c r="C32" s="119">
        <v>9</v>
      </c>
      <c r="D32" s="84" t="e">
        <f t="shared" si="40"/>
        <v>#N/A</v>
      </c>
      <c r="E32" s="85" t="e">
        <f t="shared" si="41"/>
        <v>#N/A</v>
      </c>
      <c r="F32" s="85" t="e">
        <f t="shared" si="42"/>
        <v>#N/A</v>
      </c>
      <c r="G32" s="85" t="e">
        <f t="shared" si="43"/>
        <v>#N/A</v>
      </c>
      <c r="H32" s="47"/>
      <c r="I32" s="47"/>
      <c r="J32" s="86"/>
      <c r="K32" s="395"/>
      <c r="L32" s="395"/>
      <c r="M32" s="50" t="e">
        <f t="shared" si="44"/>
        <v>#N/A</v>
      </c>
      <c r="N32" s="48" t="e">
        <f t="shared" si="45"/>
        <v>#N/A</v>
      </c>
      <c r="O32" s="48" t="e">
        <f t="shared" si="46"/>
        <v>#N/A</v>
      </c>
      <c r="P32" s="49" t="e">
        <f t="shared" si="47"/>
        <v>#N/A</v>
      </c>
      <c r="Q32" s="50" t="e">
        <f t="shared" si="48"/>
        <v>#N/A</v>
      </c>
      <c r="R32" s="48" t="e">
        <f t="shared" si="49"/>
        <v>#N/A</v>
      </c>
      <c r="S32" s="48" t="e">
        <f t="shared" si="50"/>
        <v>#N/A</v>
      </c>
      <c r="T32" s="165" t="e">
        <f t="shared" si="51"/>
        <v>#N/A</v>
      </c>
      <c r="U32" s="185" t="e">
        <f t="shared" si="52"/>
        <v>#N/A</v>
      </c>
      <c r="V32" s="50" t="e">
        <f t="shared" si="53"/>
        <v>#N/A</v>
      </c>
      <c r="W32" s="48" t="e">
        <f>INDEX(BK1:BK35,MATCH(C32,$DX1:$DX35,0))</f>
        <v>#N/A</v>
      </c>
      <c r="X32" s="48" t="e">
        <f t="shared" si="54"/>
        <v>#N/A</v>
      </c>
      <c r="Y32" s="48" t="e">
        <f t="shared" si="55"/>
        <v>#N/A</v>
      </c>
      <c r="Z32" s="48" t="e">
        <f t="shared" si="56"/>
        <v>#N/A</v>
      </c>
      <c r="AA32" s="165" t="e">
        <f t="shared" si="57"/>
        <v>#N/A</v>
      </c>
      <c r="AB32" s="170" t="e">
        <f t="shared" si="58"/>
        <v>#N/A</v>
      </c>
      <c r="AC32" s="177" t="e">
        <f t="shared" si="59"/>
        <v>#N/A</v>
      </c>
      <c r="AD32" s="181" t="e">
        <f t="shared" si="60"/>
        <v>#N/A</v>
      </c>
      <c r="AE32" s="129" t="e">
        <f t="shared" si="61"/>
        <v>#N/A</v>
      </c>
      <c r="AF32" s="130" t="e">
        <f t="shared" si="62"/>
        <v>#N/A</v>
      </c>
      <c r="AG32" s="182" t="e">
        <f t="shared" si="63"/>
        <v>#N/A</v>
      </c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  <c r="BK32" s="476"/>
      <c r="BL32" s="476"/>
      <c r="BM32" s="476"/>
      <c r="BN32" s="476"/>
      <c r="BO32" s="476"/>
      <c r="BP32" s="476"/>
      <c r="BQ32" s="476"/>
      <c r="BR32" s="476"/>
      <c r="BS32" s="476"/>
      <c r="BT32" s="476"/>
      <c r="BU32" s="476"/>
      <c r="BV32" s="476"/>
      <c r="BW32" s="476"/>
      <c r="BX32" s="476"/>
      <c r="BY32" s="476"/>
      <c r="BZ32" s="476"/>
      <c r="CA32" s="476"/>
      <c r="CB32" s="476"/>
      <c r="CC32" s="476"/>
      <c r="CD32" s="476"/>
      <c r="CE32" s="476"/>
      <c r="CF32" s="476"/>
      <c r="CG32" s="476"/>
      <c r="CH32" s="476"/>
      <c r="CI32" s="476"/>
      <c r="CJ32" s="476"/>
      <c r="CK32" s="476"/>
      <c r="CL32" s="476"/>
      <c r="CM32" s="476"/>
      <c r="CN32" s="476"/>
      <c r="CO32" s="476"/>
      <c r="CP32" s="476"/>
      <c r="CQ32" s="476"/>
      <c r="CR32" s="476"/>
      <c r="CS32" s="476"/>
      <c r="CT32" s="476"/>
      <c r="CU32" s="476"/>
      <c r="CV32" s="476"/>
      <c r="CW32" s="476"/>
      <c r="CX32" s="476"/>
      <c r="CY32" s="476"/>
      <c r="CZ32" s="476"/>
      <c r="DA32" s="476"/>
      <c r="DB32" s="476"/>
      <c r="DC32" s="476"/>
      <c r="DD32" s="476"/>
      <c r="DE32" s="476"/>
      <c r="DF32" s="476"/>
      <c r="DG32" s="476"/>
      <c r="DH32" s="476"/>
      <c r="DI32" s="476"/>
      <c r="DJ32" s="476"/>
      <c r="DK32" s="476"/>
      <c r="DL32" s="476"/>
      <c r="DM32" s="476"/>
      <c r="DN32" s="476"/>
      <c r="DO32" s="476"/>
      <c r="DP32" s="476"/>
      <c r="DQ32" s="476"/>
      <c r="DR32" s="476"/>
      <c r="DS32" s="476"/>
      <c r="DT32" s="476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</row>
    <row r="33" spans="1:134" ht="16.5" customHeight="1" x14ac:dyDescent="0.15">
      <c r="A33" s="10"/>
      <c r="B33" s="1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6"/>
      <c r="CC33" s="476"/>
      <c r="CD33" s="476"/>
      <c r="CE33" s="476"/>
      <c r="CF33" s="476"/>
      <c r="CG33" s="476"/>
      <c r="CH33" s="476"/>
      <c r="CI33" s="476"/>
      <c r="CJ33" s="476"/>
      <c r="CK33" s="476"/>
      <c r="CL33" s="476"/>
      <c r="CM33" s="476"/>
      <c r="CN33" s="476"/>
      <c r="CO33" s="476"/>
      <c r="CP33" s="476"/>
      <c r="CQ33" s="476"/>
      <c r="CR33" s="476"/>
      <c r="CS33" s="476"/>
      <c r="CT33" s="476"/>
      <c r="CU33" s="476"/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</row>
    <row r="34" spans="1:134" ht="16" customHeight="1" x14ac:dyDescent="0.15">
      <c r="A34" s="10"/>
      <c r="B34" s="10"/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76"/>
      <c r="CM34" s="476"/>
      <c r="CN34" s="476"/>
      <c r="CO34" s="476"/>
      <c r="CP34" s="476"/>
      <c r="CQ34" s="476"/>
      <c r="CR34" s="476"/>
      <c r="CS34" s="476"/>
      <c r="CT34" s="476"/>
      <c r="CU34" s="476"/>
      <c r="CV34" s="476"/>
      <c r="CW34" s="476"/>
      <c r="CX34" s="476"/>
      <c r="CY34" s="476"/>
      <c r="CZ34" s="476"/>
      <c r="DA34" s="476"/>
      <c r="DB34" s="476"/>
      <c r="DC34" s="476"/>
      <c r="DD34" s="476"/>
      <c r="DE34" s="476"/>
      <c r="DF34" s="476"/>
      <c r="DG34" s="476"/>
      <c r="DH34" s="476"/>
      <c r="DI34" s="476"/>
      <c r="DJ34" s="476"/>
      <c r="DK34" s="476"/>
      <c r="DL34" s="476"/>
      <c r="DM34" s="476"/>
      <c r="DN34" s="476"/>
      <c r="DO34" s="476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</row>
    <row r="35" spans="1:134" ht="16" customHeight="1" x14ac:dyDescent="0.15">
      <c r="A35" s="10"/>
      <c r="B35" s="10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6"/>
      <c r="BT35" s="476"/>
      <c r="BU35" s="476"/>
      <c r="BV35" s="476"/>
      <c r="BW35" s="476"/>
      <c r="BX35" s="476"/>
      <c r="BY35" s="476"/>
      <c r="BZ35" s="476"/>
      <c r="CA35" s="476"/>
      <c r="CB35" s="476"/>
      <c r="CC35" s="476"/>
      <c r="CD35" s="476"/>
      <c r="CE35" s="476"/>
      <c r="CF35" s="476"/>
      <c r="CG35" s="476"/>
      <c r="CH35" s="476"/>
      <c r="CI35" s="476"/>
      <c r="CJ35" s="476"/>
      <c r="CK35" s="476"/>
      <c r="CL35" s="476"/>
      <c r="CM35" s="476"/>
      <c r="CN35" s="476"/>
      <c r="CO35" s="476"/>
      <c r="CP35" s="476"/>
      <c r="CQ35" s="476"/>
      <c r="CR35" s="476"/>
      <c r="CS35" s="476"/>
      <c r="CT35" s="476"/>
      <c r="CU35" s="476"/>
      <c r="CV35" s="476"/>
      <c r="CW35" s="476"/>
      <c r="CX35" s="476"/>
      <c r="CY35" s="476"/>
      <c r="CZ35" s="476"/>
      <c r="DA35" s="476"/>
      <c r="DB35" s="476"/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</row>
    <row r="36" spans="1:134" ht="12.75" customHeight="1" x14ac:dyDescent="0.15">
      <c r="D36" s="109"/>
      <c r="E36" s="109"/>
    </row>
  </sheetData>
  <mergeCells count="34">
    <mergeCell ref="D1:EC1"/>
    <mergeCell ref="D2:G2"/>
    <mergeCell ref="M2:AF2"/>
    <mergeCell ref="AG2:AZ2"/>
    <mergeCell ref="BB2:DI2"/>
    <mergeCell ref="DJ2:DK2"/>
    <mergeCell ref="EB2:ED2"/>
    <mergeCell ref="K2:L2"/>
    <mergeCell ref="BB3:BF3"/>
    <mergeCell ref="BG3:BK3"/>
    <mergeCell ref="BL3:BP3"/>
    <mergeCell ref="BQ3:BU3"/>
    <mergeCell ref="M3:Q3"/>
    <mergeCell ref="R3:V3"/>
    <mergeCell ref="W3:AA3"/>
    <mergeCell ref="AB3:AF3"/>
    <mergeCell ref="AG3:AK3"/>
    <mergeCell ref="AL3:AP3"/>
    <mergeCell ref="CV3:CY3"/>
    <mergeCell ref="CZ3:DC3"/>
    <mergeCell ref="DE3:DH3"/>
    <mergeCell ref="D19:EC21"/>
    <mergeCell ref="M22:P22"/>
    <mergeCell ref="Q22:U22"/>
    <mergeCell ref="AD22:AG22"/>
    <mergeCell ref="AH22:ED35"/>
    <mergeCell ref="BV3:BZ3"/>
    <mergeCell ref="CA3:CE3"/>
    <mergeCell ref="CF3:CI3"/>
    <mergeCell ref="CJ3:CM3"/>
    <mergeCell ref="CN3:CQ3"/>
    <mergeCell ref="CR3:CU3"/>
    <mergeCell ref="AQ3:AU3"/>
    <mergeCell ref="AV3:AZ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W36"/>
  <sheetViews>
    <sheetView showGridLines="0" topLeftCell="T11" zoomScale="141" workbookViewId="0">
      <selection activeCell="BD5" sqref="BD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25" style="1" customWidth="1"/>
    <col min="16" max="16" width="4" style="1" customWidth="1"/>
    <col min="17" max="17" width="4.375" style="1" customWidth="1"/>
    <col min="18" max="19" width="4.125" style="1" customWidth="1"/>
    <col min="20" max="20" width="4.25" style="1" customWidth="1"/>
    <col min="21" max="21" width="5.25" style="1" customWidth="1"/>
    <col min="22" max="22" width="4.2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202"/>
    </row>
    <row r="2" spans="1:134" ht="17" customHeight="1" thickBot="1" x14ac:dyDescent="0.2">
      <c r="A2" s="10"/>
      <c r="B2" s="10"/>
      <c r="C2" s="118"/>
      <c r="D2" s="511" t="s">
        <v>103</v>
      </c>
      <c r="E2" s="490"/>
      <c r="F2" s="490"/>
      <c r="G2" s="491"/>
      <c r="H2" s="11"/>
      <c r="I2" s="12"/>
      <c r="J2" s="113"/>
      <c r="K2" s="501" t="s">
        <v>101</v>
      </c>
      <c r="L2" s="502"/>
      <c r="M2" s="492" t="s">
        <v>21</v>
      </c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4"/>
      <c r="AG2" s="495" t="s">
        <v>22</v>
      </c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7"/>
      <c r="BA2" s="344" t="s">
        <v>94</v>
      </c>
      <c r="BB2" s="498" t="s">
        <v>23</v>
      </c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500"/>
      <c r="DJ2" s="501" t="s">
        <v>101</v>
      </c>
      <c r="DK2" s="502"/>
      <c r="DL2" s="137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112"/>
      <c r="EB2" s="503" t="s">
        <v>96</v>
      </c>
      <c r="EC2" s="503"/>
      <c r="ED2" s="503"/>
    </row>
    <row r="3" spans="1:134" ht="81.75" customHeight="1" x14ac:dyDescent="0.15">
      <c r="A3" s="10"/>
      <c r="B3" s="10"/>
      <c r="C3" s="120"/>
      <c r="D3" s="326" t="s">
        <v>1</v>
      </c>
      <c r="E3" s="327" t="s">
        <v>2</v>
      </c>
      <c r="F3" s="327" t="s">
        <v>3</v>
      </c>
      <c r="G3" s="328" t="s">
        <v>4</v>
      </c>
      <c r="H3" s="322"/>
      <c r="I3" s="15"/>
      <c r="J3" s="334"/>
      <c r="K3" s="400" t="s">
        <v>45</v>
      </c>
      <c r="L3" s="357" t="s">
        <v>95</v>
      </c>
      <c r="M3" s="512" t="s">
        <v>24</v>
      </c>
      <c r="N3" s="513"/>
      <c r="O3" s="513"/>
      <c r="P3" s="513"/>
      <c r="Q3" s="514"/>
      <c r="R3" s="516" t="s">
        <v>25</v>
      </c>
      <c r="S3" s="513"/>
      <c r="T3" s="513"/>
      <c r="U3" s="513"/>
      <c r="V3" s="514"/>
      <c r="W3" s="516" t="s">
        <v>26</v>
      </c>
      <c r="X3" s="513"/>
      <c r="Y3" s="513"/>
      <c r="Z3" s="513"/>
      <c r="AA3" s="514"/>
      <c r="AB3" s="516" t="s">
        <v>27</v>
      </c>
      <c r="AC3" s="513"/>
      <c r="AD3" s="513"/>
      <c r="AE3" s="513"/>
      <c r="AF3" s="517"/>
      <c r="AG3" s="515" t="s">
        <v>28</v>
      </c>
      <c r="AH3" s="505"/>
      <c r="AI3" s="505"/>
      <c r="AJ3" s="505"/>
      <c r="AK3" s="506"/>
      <c r="AL3" s="504" t="s">
        <v>29</v>
      </c>
      <c r="AM3" s="505"/>
      <c r="AN3" s="505"/>
      <c r="AO3" s="505"/>
      <c r="AP3" s="506"/>
      <c r="AQ3" s="504" t="s">
        <v>30</v>
      </c>
      <c r="AR3" s="505"/>
      <c r="AS3" s="505"/>
      <c r="AT3" s="505"/>
      <c r="AU3" s="506"/>
      <c r="AV3" s="504" t="s">
        <v>31</v>
      </c>
      <c r="AW3" s="505"/>
      <c r="AX3" s="505"/>
      <c r="AY3" s="505"/>
      <c r="AZ3" s="519"/>
      <c r="BA3" s="345" t="s">
        <v>111</v>
      </c>
      <c r="BB3" s="515" t="s">
        <v>32</v>
      </c>
      <c r="BC3" s="505"/>
      <c r="BD3" s="505"/>
      <c r="BE3" s="505"/>
      <c r="BF3" s="506"/>
      <c r="BG3" s="504" t="s">
        <v>33</v>
      </c>
      <c r="BH3" s="505"/>
      <c r="BI3" s="505"/>
      <c r="BJ3" s="505"/>
      <c r="BK3" s="506"/>
      <c r="BL3" s="518" t="s">
        <v>110</v>
      </c>
      <c r="BM3" s="505"/>
      <c r="BN3" s="505"/>
      <c r="BO3" s="505"/>
      <c r="BP3" s="506"/>
      <c r="BQ3" s="504" t="s">
        <v>34</v>
      </c>
      <c r="BR3" s="505"/>
      <c r="BS3" s="505"/>
      <c r="BT3" s="505"/>
      <c r="BU3" s="506"/>
      <c r="BV3" s="504" t="s">
        <v>35</v>
      </c>
      <c r="BW3" s="505"/>
      <c r="BX3" s="505"/>
      <c r="BY3" s="505"/>
      <c r="BZ3" s="506"/>
      <c r="CA3" s="518" t="s">
        <v>108</v>
      </c>
      <c r="CB3" s="505"/>
      <c r="CC3" s="505"/>
      <c r="CD3" s="505"/>
      <c r="CE3" s="507"/>
      <c r="CF3" s="520" t="s">
        <v>36</v>
      </c>
      <c r="CG3" s="505"/>
      <c r="CH3" s="505"/>
      <c r="CI3" s="506"/>
      <c r="CJ3" s="504" t="s">
        <v>37</v>
      </c>
      <c r="CK3" s="505"/>
      <c r="CL3" s="505"/>
      <c r="CM3" s="506"/>
      <c r="CN3" s="504" t="s">
        <v>38</v>
      </c>
      <c r="CO3" s="505"/>
      <c r="CP3" s="505"/>
      <c r="CQ3" s="506"/>
      <c r="CR3" s="504" t="s">
        <v>39</v>
      </c>
      <c r="CS3" s="505"/>
      <c r="CT3" s="505"/>
      <c r="CU3" s="506"/>
      <c r="CV3" s="508" t="s">
        <v>40</v>
      </c>
      <c r="CW3" s="509"/>
      <c r="CX3" s="509"/>
      <c r="CY3" s="510"/>
      <c r="CZ3" s="504" t="s">
        <v>41</v>
      </c>
      <c r="DA3" s="505"/>
      <c r="DB3" s="505"/>
      <c r="DC3" s="507"/>
      <c r="DD3" s="381" t="s">
        <v>109</v>
      </c>
      <c r="DE3" s="520" t="s">
        <v>42</v>
      </c>
      <c r="DF3" s="505"/>
      <c r="DG3" s="505"/>
      <c r="DH3" s="506"/>
      <c r="DI3" s="349" t="s">
        <v>43</v>
      </c>
      <c r="DJ3" s="348" t="s">
        <v>95</v>
      </c>
      <c r="DK3" s="138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LARGE(DJ4:DJ18,1)</f>
        <v>152.6</v>
      </c>
      <c r="DZ3" s="23" t="s">
        <v>56</v>
      </c>
      <c r="EA3" s="24"/>
      <c r="EB3" s="382" t="s">
        <v>97</v>
      </c>
      <c r="EC3" s="382" t="s">
        <v>98</v>
      </c>
      <c r="ED3" s="382" t="s">
        <v>99</v>
      </c>
    </row>
    <row r="4" spans="1:134" ht="16" customHeight="1" x14ac:dyDescent="0.15">
      <c r="A4" s="10"/>
      <c r="B4" s="10"/>
      <c r="C4" s="120"/>
      <c r="D4" s="329" t="str">
        <f>classi!B35</f>
        <v>HTM1_1</v>
      </c>
      <c r="E4" s="25" t="str">
        <f>classi!C35</f>
        <v>Liliana</v>
      </c>
      <c r="F4" s="25" t="str">
        <f>classi!D35</f>
        <v>Ferrari Bruno</v>
      </c>
      <c r="G4" s="330" t="str">
        <f>classi!E35</f>
        <v>Duca Radames</v>
      </c>
      <c r="H4" s="323"/>
      <c r="I4" s="26"/>
      <c r="J4" s="335"/>
      <c r="K4" s="397">
        <f>DK4</f>
        <v>1</v>
      </c>
      <c r="L4" s="405">
        <f>DJ4</f>
        <v>152.6</v>
      </c>
      <c r="M4" s="338">
        <v>20</v>
      </c>
      <c r="N4" s="105">
        <v>19</v>
      </c>
      <c r="O4" s="105">
        <v>19</v>
      </c>
      <c r="P4" s="27"/>
      <c r="Q4" s="28">
        <f>AVERAGE(M4:O4)</f>
        <v>19.333333333333332</v>
      </c>
      <c r="R4" s="105">
        <v>21</v>
      </c>
      <c r="S4" s="105">
        <v>20</v>
      </c>
      <c r="T4" s="105">
        <v>19</v>
      </c>
      <c r="U4" s="27"/>
      <c r="V4" s="28">
        <f>AVERAGE(R4:T4)</f>
        <v>20</v>
      </c>
      <c r="W4" s="105">
        <v>20</v>
      </c>
      <c r="X4" s="105">
        <v>20</v>
      </c>
      <c r="Y4" s="105">
        <v>19</v>
      </c>
      <c r="Z4" s="27"/>
      <c r="AA4" s="28">
        <f>AVERAGE(W4:Y4)</f>
        <v>19.666666666666668</v>
      </c>
      <c r="AB4" s="105">
        <v>20</v>
      </c>
      <c r="AC4" s="105">
        <v>20</v>
      </c>
      <c r="AD4" s="105">
        <v>19</v>
      </c>
      <c r="AE4" s="27"/>
      <c r="AF4" s="339">
        <f>AVERAGE(AB4:AD4)</f>
        <v>19.666666666666668</v>
      </c>
      <c r="AG4" s="342">
        <v>18</v>
      </c>
      <c r="AH4" s="107">
        <v>19</v>
      </c>
      <c r="AI4" s="107">
        <v>19</v>
      </c>
      <c r="AJ4" s="27"/>
      <c r="AK4" s="28">
        <f>AVERAGE(AG4:AI4)</f>
        <v>18.666666666666668</v>
      </c>
      <c r="AL4" s="107">
        <v>18</v>
      </c>
      <c r="AM4" s="107">
        <v>20</v>
      </c>
      <c r="AN4" s="107">
        <v>20</v>
      </c>
      <c r="AO4" s="27"/>
      <c r="AP4" s="28">
        <f>AVERAGE(AL4:AN4)</f>
        <v>19.333333333333332</v>
      </c>
      <c r="AQ4" s="107">
        <v>18</v>
      </c>
      <c r="AR4" s="107">
        <v>19</v>
      </c>
      <c r="AS4" s="107">
        <v>19</v>
      </c>
      <c r="AT4" s="27"/>
      <c r="AU4" s="28">
        <f>AVERAGE(AQ4:AS4)</f>
        <v>18.666666666666668</v>
      </c>
      <c r="AV4" s="107">
        <v>17</v>
      </c>
      <c r="AW4" s="107">
        <v>18</v>
      </c>
      <c r="AX4" s="107">
        <v>18</v>
      </c>
      <c r="AY4" s="27"/>
      <c r="AZ4" s="339">
        <f>AVERAGE(AV4:AX4)</f>
        <v>17.666666666666668</v>
      </c>
      <c r="BA4" s="346">
        <f t="shared" ref="BA4:BA18" si="0">Q4+V4+AA4+AF4+AK4+AP4+AU4+AZ4</f>
        <v>153</v>
      </c>
      <c r="BB4" s="350">
        <v>0.5</v>
      </c>
      <c r="BC4" s="29">
        <v>0.5</v>
      </c>
      <c r="BD4" s="29">
        <v>0.2</v>
      </c>
      <c r="BE4" s="30"/>
      <c r="BF4" s="28">
        <f>AVERAGE(BB4:BE4)</f>
        <v>0.39999999999999997</v>
      </c>
      <c r="BG4" s="29">
        <v>0</v>
      </c>
      <c r="BH4" s="29">
        <v>0</v>
      </c>
      <c r="BI4" s="29">
        <v>0</v>
      </c>
      <c r="BJ4" s="30"/>
      <c r="BK4" s="28">
        <f t="shared" ref="BK4:BK18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18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18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18" si="4">AVERAGE(BV4:BY4)</f>
        <v>0</v>
      </c>
      <c r="CA4" s="31">
        <v>0</v>
      </c>
      <c r="CB4" s="31">
        <v>0</v>
      </c>
      <c r="CC4" s="31">
        <v>0</v>
      </c>
      <c r="CD4" s="32"/>
      <c r="CE4" s="33">
        <f t="shared" ref="CE4:CE18" si="5">AVERAGE(CA4:CD4)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0.5</v>
      </c>
      <c r="DF4" s="39">
        <f>SUM(BC4,BH4,BM4,BR4,BW4,CB4)</f>
        <v>0.5</v>
      </c>
      <c r="DG4" s="39">
        <f>SUM(BD4+BI4+BN4+BS4+BX4+CC4)</f>
        <v>0.2</v>
      </c>
      <c r="DH4" s="27"/>
      <c r="DI4" s="351">
        <f>BF4+BK4+BU4+BP4+BZ4+CE4</f>
        <v>0.39999999999999997</v>
      </c>
      <c r="DJ4" s="158">
        <f t="shared" ref="DJ4:DJ18" si="6">BA4-DI4</f>
        <v>152.6</v>
      </c>
      <c r="DK4" s="110">
        <f t="shared" ref="DK4:DK18" si="7">RANK(DJ4,$DJ$4:$DJ$18,0)</f>
        <v>1</v>
      </c>
      <c r="DL4" s="41">
        <f t="shared" ref="DL4:DL18" si="8">Q4</f>
        <v>19.333333333333332</v>
      </c>
      <c r="DM4" s="28">
        <f t="shared" ref="DM4:DM18" si="9">DJ4*10^3+DL4</f>
        <v>152619.33333333334</v>
      </c>
      <c r="DN4" s="28">
        <f t="shared" ref="DN4:DN18" si="10">RANK(DM4,$DM$4:$DM$18,0)</f>
        <v>1</v>
      </c>
      <c r="DO4" s="28">
        <f t="shared" ref="DO4:DO18" si="11">AK4</f>
        <v>18.666666666666668</v>
      </c>
      <c r="DP4" s="28">
        <f t="shared" ref="DP4:DP18" si="12">(DJ4*10^3+DL4)*10^3+DO4</f>
        <v>152619352</v>
      </c>
      <c r="DQ4" s="28">
        <f t="shared" ref="DQ4:DQ18" si="13">RANK(DP4,$DP$4:$DP$18,0)</f>
        <v>1</v>
      </c>
      <c r="DR4" s="42">
        <f t="shared" ref="DR4:DR18" si="14">V4</f>
        <v>20</v>
      </c>
      <c r="DS4" s="42">
        <f t="shared" ref="DS4:DS18" si="15">((DJ4*10^3+DL4)*10^3+DO4)*10^3+DR4</f>
        <v>152619352020</v>
      </c>
      <c r="DT4" s="42">
        <f t="shared" ref="DT4:DT18" si="16">RANK(DS4,$DS$4:$DS$18,0)</f>
        <v>1</v>
      </c>
      <c r="DU4" s="42">
        <f t="shared" ref="DU4:DU18" si="17">AP4</f>
        <v>19.333333333333332</v>
      </c>
      <c r="DV4" s="42">
        <f t="shared" ref="DV4:DV18" si="18">(((DJ4*10^3+DL4)*10^3+DO4)*10^3+DR4)*10^3+DU4</f>
        <v>152619352020019.34</v>
      </c>
      <c r="DW4" s="43">
        <f t="shared" ref="DW4:DW18" si="19">IF(E4&gt;0,RANK(DV4,$DV$4:$DV$18,0),20)</f>
        <v>1</v>
      </c>
      <c r="DX4" s="42">
        <f>IF(DW4&lt;&gt;20,RANK(DW4,$DW$4:$DW$18,1)+COUNTIF(DW$4:DW4,DW4)-1,20)</f>
        <v>1</v>
      </c>
      <c r="DY4" s="44">
        <f t="shared" ref="DY4:DY18" si="20">DJ4/$DY$3</f>
        <v>1</v>
      </c>
      <c r="DZ4" s="45" t="str">
        <f t="shared" ref="DZ4:DZ18" si="21">IF(COUNTIF(CF4:DC4,"x")&gt;0,"Dis",IF(COUNTIF(DD4,"x")&gt;0,"Abbruch","-"))</f>
        <v>-</v>
      </c>
      <c r="EA4" s="96"/>
      <c r="EB4" s="103">
        <f>M4+R4+W4+AB4+AG4+AL4+AQ4+AV4-DE4</f>
        <v>151.5</v>
      </c>
      <c r="EC4" s="103">
        <f>N4+S4+X4+AC4+AH4+AM4+AR4+AW4-DF4</f>
        <v>154.5</v>
      </c>
      <c r="ED4" s="103">
        <f>O4+T4+Y4+AD4+AI4+AN4+AS4+AX4-DG4</f>
        <v>151.80000000000001</v>
      </c>
    </row>
    <row r="5" spans="1:134" ht="16" customHeight="1" x14ac:dyDescent="0.15">
      <c r="A5" s="10"/>
      <c r="B5" s="10"/>
      <c r="C5" s="120"/>
      <c r="D5" s="329" t="str">
        <f>classi!B36</f>
        <v>HTM1_2</v>
      </c>
      <c r="E5" s="25">
        <f>classi!C36</f>
        <v>0</v>
      </c>
      <c r="F5" s="25">
        <f>classi!D36</f>
        <v>0</v>
      </c>
      <c r="G5" s="330">
        <f>classi!E36</f>
        <v>0</v>
      </c>
      <c r="H5" s="324"/>
      <c r="I5" s="46"/>
      <c r="J5" s="156"/>
      <c r="K5" s="397">
        <f t="shared" ref="K5:K18" si="22">DK5</f>
        <v>2</v>
      </c>
      <c r="L5" s="405">
        <f t="shared" ref="L5:L18" si="23">DJ5</f>
        <v>0</v>
      </c>
      <c r="M5" s="338">
        <v>0</v>
      </c>
      <c r="N5" s="105">
        <v>0</v>
      </c>
      <c r="O5" s="105">
        <v>0</v>
      </c>
      <c r="P5" s="27"/>
      <c r="Q5" s="28">
        <f t="shared" ref="Q5:Q18" si="24">AVERAGE(M5:O5)</f>
        <v>0</v>
      </c>
      <c r="R5" s="105">
        <v>0</v>
      </c>
      <c r="S5" s="105">
        <v>0</v>
      </c>
      <c r="T5" s="105">
        <v>0</v>
      </c>
      <c r="U5" s="27"/>
      <c r="V5" s="28">
        <f t="shared" ref="V5:V18" si="25">AVERAGE(R5:T5)</f>
        <v>0</v>
      </c>
      <c r="W5" s="105">
        <v>0</v>
      </c>
      <c r="X5" s="105">
        <v>0</v>
      </c>
      <c r="Y5" s="105">
        <v>0</v>
      </c>
      <c r="Z5" s="27"/>
      <c r="AA5" s="28">
        <f t="shared" ref="AA5:AA18" si="26">AVERAGE(W5:Y5)</f>
        <v>0</v>
      </c>
      <c r="AB5" s="105">
        <v>0</v>
      </c>
      <c r="AC5" s="105">
        <v>0</v>
      </c>
      <c r="AD5" s="105">
        <v>0</v>
      </c>
      <c r="AE5" s="27"/>
      <c r="AF5" s="339">
        <f t="shared" ref="AF5:AF18" si="27">AVERAGE(AB5:AD5)</f>
        <v>0</v>
      </c>
      <c r="AG5" s="342">
        <v>0</v>
      </c>
      <c r="AH5" s="107">
        <v>0</v>
      </c>
      <c r="AI5" s="107">
        <v>0</v>
      </c>
      <c r="AJ5" s="27"/>
      <c r="AK5" s="28">
        <f t="shared" ref="AK5:AK18" si="28">AVERAGE(AG5:AI5)</f>
        <v>0</v>
      </c>
      <c r="AL5" s="107">
        <v>0</v>
      </c>
      <c r="AM5" s="107">
        <v>0</v>
      </c>
      <c r="AN5" s="107">
        <v>0</v>
      </c>
      <c r="AO5" s="27"/>
      <c r="AP5" s="28">
        <f t="shared" ref="AP5:AP18" si="29">AVERAGE(AL5:AN5)</f>
        <v>0</v>
      </c>
      <c r="AQ5" s="107">
        <v>0</v>
      </c>
      <c r="AR5" s="107">
        <v>0</v>
      </c>
      <c r="AS5" s="107">
        <v>0</v>
      </c>
      <c r="AT5" s="27"/>
      <c r="AU5" s="28">
        <f t="shared" ref="AU5:AU18" si="30">AVERAGE(AQ5:AS5)</f>
        <v>0</v>
      </c>
      <c r="AV5" s="107">
        <v>0</v>
      </c>
      <c r="AW5" s="107">
        <v>0</v>
      </c>
      <c r="AX5" s="107">
        <v>0</v>
      </c>
      <c r="AY5" s="27"/>
      <c r="AZ5" s="339">
        <f t="shared" ref="AZ5:AZ18" si="31">AVERAGE(AV5:AX5)</f>
        <v>0</v>
      </c>
      <c r="BA5" s="346">
        <f t="shared" si="0"/>
        <v>0</v>
      </c>
      <c r="BB5" s="350">
        <v>0</v>
      </c>
      <c r="BC5" s="29">
        <v>0</v>
      </c>
      <c r="BD5" s="29">
        <v>0</v>
      </c>
      <c r="BE5" s="30"/>
      <c r="BF5" s="28">
        <f t="shared" ref="BF5:BF18" si="32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8" si="33">SUM(BB5,BG5,BL5,BQ5,BV5,CA5)</f>
        <v>0</v>
      </c>
      <c r="DF5" s="39">
        <f t="shared" ref="DF5:DF18" si="34">SUM(BC5,BH5,BM5,BR5,BW5,CB5)</f>
        <v>0</v>
      </c>
      <c r="DG5" s="39">
        <f t="shared" ref="DG5:DG18" si="35">SUM(BD5+BI5+BN5+BS5+BX5+CC5)</f>
        <v>0</v>
      </c>
      <c r="DH5" s="27"/>
      <c r="DI5" s="351">
        <f t="shared" ref="DI5:DI18" si="36">BF5+BK5+BU5+BP5+BZ5+CE5</f>
        <v>0</v>
      </c>
      <c r="DJ5" s="158">
        <f t="shared" si="6"/>
        <v>0</v>
      </c>
      <c r="DK5" s="110">
        <f t="shared" si="7"/>
        <v>2</v>
      </c>
      <c r="DL5" s="41">
        <f t="shared" si="8"/>
        <v>0</v>
      </c>
      <c r="DM5" s="28">
        <f t="shared" si="9"/>
        <v>0</v>
      </c>
      <c r="DN5" s="28">
        <f t="shared" si="10"/>
        <v>2</v>
      </c>
      <c r="DO5" s="28">
        <f t="shared" si="11"/>
        <v>0</v>
      </c>
      <c r="DP5" s="28">
        <f t="shared" si="12"/>
        <v>0</v>
      </c>
      <c r="DQ5" s="28">
        <f t="shared" si="13"/>
        <v>2</v>
      </c>
      <c r="DR5" s="42">
        <f t="shared" si="14"/>
        <v>0</v>
      </c>
      <c r="DS5" s="42">
        <f t="shared" si="15"/>
        <v>0</v>
      </c>
      <c r="DT5" s="42">
        <f t="shared" si="16"/>
        <v>2</v>
      </c>
      <c r="DU5" s="42">
        <f t="shared" si="17"/>
        <v>0</v>
      </c>
      <c r="DV5" s="42">
        <f t="shared" si="18"/>
        <v>0</v>
      </c>
      <c r="DW5" s="43">
        <f t="shared" si="19"/>
        <v>20</v>
      </c>
      <c r="DX5" s="42">
        <f>IF(DW5&lt;&gt;20,RANK(DW5,$DW$4:$DW$18,1)+COUNTIF(DW$4:DW5,DW5)-1,20)</f>
        <v>20</v>
      </c>
      <c r="DY5" s="44">
        <f t="shared" si="20"/>
        <v>0</v>
      </c>
      <c r="DZ5" s="45" t="str">
        <f t="shared" si="21"/>
        <v>-</v>
      </c>
      <c r="EA5" s="96"/>
      <c r="EB5" s="103">
        <f t="shared" ref="EB5:EB18" si="37">M5+R5+W5+AB5+AG5+AL5+AQ5+AV5-DE5</f>
        <v>0</v>
      </c>
      <c r="EC5" s="103">
        <f t="shared" ref="EC5:EC18" si="38">N5+S5+X5+AC5+AH5+AM5+AR5+AW5-DF5</f>
        <v>0</v>
      </c>
      <c r="ED5" s="103">
        <f t="shared" ref="ED5:ED18" si="39">O5+T5+Y5+AD5+AI5+AN5+AS5+AX5-DG5</f>
        <v>0</v>
      </c>
    </row>
    <row r="6" spans="1:134" ht="16" customHeight="1" x14ac:dyDescent="0.15">
      <c r="A6" s="10"/>
      <c r="B6" s="10"/>
      <c r="C6" s="120"/>
      <c r="D6" s="329" t="str">
        <f>classi!B37</f>
        <v>HTM1_3</v>
      </c>
      <c r="E6" s="25">
        <f>classi!C37</f>
        <v>0</v>
      </c>
      <c r="F6" s="25">
        <f>classi!D37</f>
        <v>0</v>
      </c>
      <c r="G6" s="330">
        <f>classi!E37</f>
        <v>0</v>
      </c>
      <c r="H6" s="324"/>
      <c r="I6" s="46"/>
      <c r="J6" s="156"/>
      <c r="K6" s="397">
        <f t="shared" si="22"/>
        <v>2</v>
      </c>
      <c r="L6" s="405">
        <f t="shared" si="23"/>
        <v>0</v>
      </c>
      <c r="M6" s="338">
        <v>0</v>
      </c>
      <c r="N6" s="105">
        <v>0</v>
      </c>
      <c r="O6" s="105">
        <v>0</v>
      </c>
      <c r="P6" s="27"/>
      <c r="Q6" s="28">
        <f t="shared" si="24"/>
        <v>0</v>
      </c>
      <c r="R6" s="105">
        <v>0</v>
      </c>
      <c r="S6" s="105">
        <v>0</v>
      </c>
      <c r="T6" s="105">
        <v>0</v>
      </c>
      <c r="U6" s="27"/>
      <c r="V6" s="28">
        <f t="shared" si="25"/>
        <v>0</v>
      </c>
      <c r="W6" s="105">
        <v>0</v>
      </c>
      <c r="X6" s="105">
        <v>0</v>
      </c>
      <c r="Y6" s="105">
        <v>0</v>
      </c>
      <c r="Z6" s="27"/>
      <c r="AA6" s="28">
        <f t="shared" si="26"/>
        <v>0</v>
      </c>
      <c r="AB6" s="105">
        <v>0</v>
      </c>
      <c r="AC6" s="105">
        <v>0</v>
      </c>
      <c r="AD6" s="105">
        <v>0</v>
      </c>
      <c r="AE6" s="27"/>
      <c r="AF6" s="339">
        <f t="shared" si="27"/>
        <v>0</v>
      </c>
      <c r="AG6" s="342">
        <v>0</v>
      </c>
      <c r="AH6" s="107">
        <v>0</v>
      </c>
      <c r="AI6" s="107">
        <v>0</v>
      </c>
      <c r="AJ6" s="27"/>
      <c r="AK6" s="28">
        <f t="shared" si="28"/>
        <v>0</v>
      </c>
      <c r="AL6" s="107">
        <v>0</v>
      </c>
      <c r="AM6" s="107">
        <v>0</v>
      </c>
      <c r="AN6" s="107">
        <v>0</v>
      </c>
      <c r="AO6" s="27"/>
      <c r="AP6" s="28">
        <f t="shared" si="29"/>
        <v>0</v>
      </c>
      <c r="AQ6" s="107">
        <v>0</v>
      </c>
      <c r="AR6" s="107">
        <v>0</v>
      </c>
      <c r="AS6" s="107">
        <v>0</v>
      </c>
      <c r="AT6" s="27"/>
      <c r="AU6" s="28">
        <f t="shared" si="30"/>
        <v>0</v>
      </c>
      <c r="AV6" s="107">
        <v>0</v>
      </c>
      <c r="AW6" s="107">
        <v>0</v>
      </c>
      <c r="AX6" s="107">
        <v>0</v>
      </c>
      <c r="AY6" s="27"/>
      <c r="AZ6" s="339">
        <f t="shared" si="31"/>
        <v>0</v>
      </c>
      <c r="BA6" s="346">
        <f t="shared" si="0"/>
        <v>0</v>
      </c>
      <c r="BB6" s="350">
        <v>0</v>
      </c>
      <c r="BC6" s="29">
        <v>0</v>
      </c>
      <c r="BD6" s="29">
        <v>0</v>
      </c>
      <c r="BE6" s="30"/>
      <c r="BF6" s="28">
        <f t="shared" si="32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3"/>
        <v>0</v>
      </c>
      <c r="DF6" s="39">
        <f t="shared" si="34"/>
        <v>0</v>
      </c>
      <c r="DG6" s="39">
        <f t="shared" si="35"/>
        <v>0</v>
      </c>
      <c r="DH6" s="27"/>
      <c r="DI6" s="351">
        <f t="shared" si="36"/>
        <v>0</v>
      </c>
      <c r="DJ6" s="158">
        <f t="shared" si="6"/>
        <v>0</v>
      </c>
      <c r="DK6" s="110">
        <f t="shared" si="7"/>
        <v>2</v>
      </c>
      <c r="DL6" s="41">
        <f t="shared" si="8"/>
        <v>0</v>
      </c>
      <c r="DM6" s="28">
        <f t="shared" si="9"/>
        <v>0</v>
      </c>
      <c r="DN6" s="28">
        <f t="shared" si="10"/>
        <v>2</v>
      </c>
      <c r="DO6" s="28">
        <f t="shared" si="11"/>
        <v>0</v>
      </c>
      <c r="DP6" s="28">
        <f t="shared" si="12"/>
        <v>0</v>
      </c>
      <c r="DQ6" s="28">
        <f t="shared" si="13"/>
        <v>2</v>
      </c>
      <c r="DR6" s="42">
        <f t="shared" si="14"/>
        <v>0</v>
      </c>
      <c r="DS6" s="42">
        <f t="shared" si="15"/>
        <v>0</v>
      </c>
      <c r="DT6" s="42">
        <f t="shared" si="16"/>
        <v>2</v>
      </c>
      <c r="DU6" s="42">
        <f t="shared" si="17"/>
        <v>0</v>
      </c>
      <c r="DV6" s="42">
        <f t="shared" si="18"/>
        <v>0</v>
      </c>
      <c r="DW6" s="43">
        <f t="shared" si="19"/>
        <v>20</v>
      </c>
      <c r="DX6" s="42">
        <f>IF(DW6&lt;&gt;20,RANK(DW6,$DW$4:$DW$18,1)+COUNTIF(DW$4:DW6,DW6)-1,20)</f>
        <v>20</v>
      </c>
      <c r="DY6" s="44">
        <f t="shared" si="20"/>
        <v>0</v>
      </c>
      <c r="DZ6" s="45" t="str">
        <f t="shared" si="21"/>
        <v>-</v>
      </c>
      <c r="EA6" s="96"/>
      <c r="EB6" s="103">
        <f t="shared" si="37"/>
        <v>0</v>
      </c>
      <c r="EC6" s="103">
        <f t="shared" si="38"/>
        <v>0</v>
      </c>
      <c r="ED6" s="103">
        <f t="shared" si="39"/>
        <v>0</v>
      </c>
    </row>
    <row r="7" spans="1:134" ht="16" customHeight="1" x14ac:dyDescent="0.15">
      <c r="A7" s="10"/>
      <c r="B7" s="10"/>
      <c r="C7" s="120"/>
      <c r="D7" s="329" t="str">
        <f>classi!B38</f>
        <v>HTM1_4</v>
      </c>
      <c r="E7" s="25">
        <f>classi!C38</f>
        <v>0</v>
      </c>
      <c r="F7" s="25">
        <f>classi!D38</f>
        <v>0</v>
      </c>
      <c r="G7" s="330">
        <f>classi!E38</f>
        <v>0</v>
      </c>
      <c r="H7" s="324"/>
      <c r="I7" s="46"/>
      <c r="J7" s="156"/>
      <c r="K7" s="397">
        <f t="shared" si="22"/>
        <v>2</v>
      </c>
      <c r="L7" s="405">
        <f t="shared" si="23"/>
        <v>0</v>
      </c>
      <c r="M7" s="338">
        <v>0</v>
      </c>
      <c r="N7" s="105">
        <v>0</v>
      </c>
      <c r="O7" s="105">
        <v>0</v>
      </c>
      <c r="P7" s="27"/>
      <c r="Q7" s="28">
        <f t="shared" si="24"/>
        <v>0</v>
      </c>
      <c r="R7" s="105">
        <v>0</v>
      </c>
      <c r="S7" s="105">
        <v>0</v>
      </c>
      <c r="T7" s="105">
        <v>0</v>
      </c>
      <c r="U7" s="27"/>
      <c r="V7" s="28">
        <f t="shared" si="25"/>
        <v>0</v>
      </c>
      <c r="W7" s="105">
        <v>0</v>
      </c>
      <c r="X7" s="105">
        <v>0</v>
      </c>
      <c r="Y7" s="105">
        <v>0</v>
      </c>
      <c r="Z7" s="27"/>
      <c r="AA7" s="28">
        <f t="shared" si="26"/>
        <v>0</v>
      </c>
      <c r="AB7" s="105">
        <v>0</v>
      </c>
      <c r="AC7" s="105">
        <v>0</v>
      </c>
      <c r="AD7" s="105">
        <v>0</v>
      </c>
      <c r="AE7" s="27"/>
      <c r="AF7" s="339">
        <f t="shared" si="27"/>
        <v>0</v>
      </c>
      <c r="AG7" s="342">
        <v>0</v>
      </c>
      <c r="AH7" s="107">
        <v>0</v>
      </c>
      <c r="AI7" s="107">
        <v>0</v>
      </c>
      <c r="AJ7" s="27"/>
      <c r="AK7" s="28">
        <f t="shared" si="28"/>
        <v>0</v>
      </c>
      <c r="AL7" s="107">
        <v>0</v>
      </c>
      <c r="AM7" s="107">
        <v>0</v>
      </c>
      <c r="AN7" s="107">
        <v>0</v>
      </c>
      <c r="AO7" s="27"/>
      <c r="AP7" s="28">
        <f t="shared" si="29"/>
        <v>0</v>
      </c>
      <c r="AQ7" s="107">
        <v>0</v>
      </c>
      <c r="AR7" s="107">
        <v>0</v>
      </c>
      <c r="AS7" s="107">
        <v>0</v>
      </c>
      <c r="AT7" s="27"/>
      <c r="AU7" s="28">
        <f t="shared" si="30"/>
        <v>0</v>
      </c>
      <c r="AV7" s="107">
        <v>0</v>
      </c>
      <c r="AW7" s="107">
        <v>0</v>
      </c>
      <c r="AX7" s="107">
        <v>0</v>
      </c>
      <c r="AY7" s="27"/>
      <c r="AZ7" s="339">
        <f t="shared" si="31"/>
        <v>0</v>
      </c>
      <c r="BA7" s="346">
        <f t="shared" si="0"/>
        <v>0</v>
      </c>
      <c r="BB7" s="350">
        <v>0</v>
      </c>
      <c r="BC7" s="29">
        <v>0</v>
      </c>
      <c r="BD7" s="29">
        <v>0</v>
      </c>
      <c r="BE7" s="30"/>
      <c r="BF7" s="28">
        <f t="shared" si="32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3"/>
        <v>0</v>
      </c>
      <c r="DF7" s="39">
        <f t="shared" si="34"/>
        <v>0</v>
      </c>
      <c r="DG7" s="39">
        <f t="shared" si="35"/>
        <v>0</v>
      </c>
      <c r="DH7" s="27"/>
      <c r="DI7" s="351">
        <f t="shared" si="36"/>
        <v>0</v>
      </c>
      <c r="DJ7" s="158">
        <f t="shared" si="6"/>
        <v>0</v>
      </c>
      <c r="DK7" s="110">
        <f t="shared" si="7"/>
        <v>2</v>
      </c>
      <c r="DL7" s="41">
        <f t="shared" si="8"/>
        <v>0</v>
      </c>
      <c r="DM7" s="28">
        <f t="shared" si="9"/>
        <v>0</v>
      </c>
      <c r="DN7" s="28">
        <f t="shared" si="10"/>
        <v>2</v>
      </c>
      <c r="DO7" s="28">
        <f t="shared" si="11"/>
        <v>0</v>
      </c>
      <c r="DP7" s="28">
        <f t="shared" si="12"/>
        <v>0</v>
      </c>
      <c r="DQ7" s="28">
        <f t="shared" si="13"/>
        <v>2</v>
      </c>
      <c r="DR7" s="42">
        <f t="shared" si="14"/>
        <v>0</v>
      </c>
      <c r="DS7" s="42">
        <f t="shared" si="15"/>
        <v>0</v>
      </c>
      <c r="DT7" s="42">
        <f t="shared" si="16"/>
        <v>2</v>
      </c>
      <c r="DU7" s="42">
        <f t="shared" si="17"/>
        <v>0</v>
      </c>
      <c r="DV7" s="42">
        <f t="shared" si="18"/>
        <v>0</v>
      </c>
      <c r="DW7" s="43">
        <f t="shared" si="19"/>
        <v>20</v>
      </c>
      <c r="DX7" s="42">
        <f>IF(DW7&lt;&gt;20,RANK(DW7,$DW$4:$DW$18,1)+COUNTIF(DW$4:DW7,DW7)-1,20)</f>
        <v>20</v>
      </c>
      <c r="DY7" s="44">
        <f t="shared" si="20"/>
        <v>0</v>
      </c>
      <c r="DZ7" s="45" t="str">
        <f t="shared" si="21"/>
        <v>-</v>
      </c>
      <c r="EA7" s="96"/>
      <c r="EB7" s="103">
        <f t="shared" si="37"/>
        <v>0</v>
      </c>
      <c r="EC7" s="103">
        <f t="shared" si="38"/>
        <v>0</v>
      </c>
      <c r="ED7" s="103">
        <f t="shared" si="39"/>
        <v>0</v>
      </c>
    </row>
    <row r="8" spans="1:134" ht="16" customHeight="1" x14ac:dyDescent="0.15">
      <c r="A8" s="10"/>
      <c r="B8" s="10"/>
      <c r="C8" s="120"/>
      <c r="D8" s="329" t="str">
        <f>classi!B44</f>
        <v>HTM1_10</v>
      </c>
      <c r="E8" s="25">
        <f>classi!C44</f>
        <v>0</v>
      </c>
      <c r="F8" s="25">
        <f>classi!D44</f>
        <v>0</v>
      </c>
      <c r="G8" s="330">
        <f>classi!E44</f>
        <v>0</v>
      </c>
      <c r="H8" s="324"/>
      <c r="I8" s="46"/>
      <c r="J8" s="156"/>
      <c r="K8" s="397">
        <f t="shared" si="22"/>
        <v>2</v>
      </c>
      <c r="L8" s="405">
        <f t="shared" si="23"/>
        <v>0</v>
      </c>
      <c r="M8" s="338">
        <v>0</v>
      </c>
      <c r="N8" s="105">
        <v>0</v>
      </c>
      <c r="O8" s="105">
        <v>0</v>
      </c>
      <c r="P8" s="27"/>
      <c r="Q8" s="28">
        <f t="shared" si="24"/>
        <v>0</v>
      </c>
      <c r="R8" s="105">
        <v>0</v>
      </c>
      <c r="S8" s="105">
        <v>0</v>
      </c>
      <c r="T8" s="105">
        <v>0</v>
      </c>
      <c r="U8" s="27"/>
      <c r="V8" s="28">
        <f t="shared" si="25"/>
        <v>0</v>
      </c>
      <c r="W8" s="105">
        <v>0</v>
      </c>
      <c r="X8" s="105">
        <v>0</v>
      </c>
      <c r="Y8" s="105">
        <v>0</v>
      </c>
      <c r="Z8" s="27"/>
      <c r="AA8" s="28">
        <f t="shared" si="26"/>
        <v>0</v>
      </c>
      <c r="AB8" s="105">
        <v>0</v>
      </c>
      <c r="AC8" s="105">
        <v>0</v>
      </c>
      <c r="AD8" s="105">
        <v>0</v>
      </c>
      <c r="AE8" s="27"/>
      <c r="AF8" s="339">
        <f t="shared" si="27"/>
        <v>0</v>
      </c>
      <c r="AG8" s="342">
        <v>0</v>
      </c>
      <c r="AH8" s="107">
        <v>0</v>
      </c>
      <c r="AI8" s="107">
        <v>0</v>
      </c>
      <c r="AJ8" s="27"/>
      <c r="AK8" s="28">
        <f t="shared" si="28"/>
        <v>0</v>
      </c>
      <c r="AL8" s="107">
        <v>0</v>
      </c>
      <c r="AM8" s="107">
        <v>0</v>
      </c>
      <c r="AN8" s="107">
        <v>0</v>
      </c>
      <c r="AO8" s="27"/>
      <c r="AP8" s="28">
        <f t="shared" si="29"/>
        <v>0</v>
      </c>
      <c r="AQ8" s="107">
        <v>0</v>
      </c>
      <c r="AR8" s="107">
        <v>0</v>
      </c>
      <c r="AS8" s="107">
        <v>0</v>
      </c>
      <c r="AT8" s="27"/>
      <c r="AU8" s="28">
        <f t="shared" si="30"/>
        <v>0</v>
      </c>
      <c r="AV8" s="107">
        <v>0</v>
      </c>
      <c r="AW8" s="107">
        <v>0</v>
      </c>
      <c r="AX8" s="107">
        <v>0</v>
      </c>
      <c r="AY8" s="27"/>
      <c r="AZ8" s="339">
        <f t="shared" si="31"/>
        <v>0</v>
      </c>
      <c r="BA8" s="346">
        <f t="shared" si="0"/>
        <v>0</v>
      </c>
      <c r="BB8" s="350">
        <v>0</v>
      </c>
      <c r="BC8" s="29">
        <v>0</v>
      </c>
      <c r="BD8" s="29">
        <v>0</v>
      </c>
      <c r="BE8" s="30"/>
      <c r="BF8" s="28">
        <f t="shared" si="32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3"/>
        <v>0</v>
      </c>
      <c r="DF8" s="39">
        <f t="shared" si="34"/>
        <v>0</v>
      </c>
      <c r="DG8" s="39">
        <f t="shared" si="35"/>
        <v>0</v>
      </c>
      <c r="DH8" s="27"/>
      <c r="DI8" s="351">
        <f t="shared" si="36"/>
        <v>0</v>
      </c>
      <c r="DJ8" s="158">
        <f t="shared" si="6"/>
        <v>0</v>
      </c>
      <c r="DK8" s="110">
        <f t="shared" si="7"/>
        <v>2</v>
      </c>
      <c r="DL8" s="41">
        <f t="shared" si="8"/>
        <v>0</v>
      </c>
      <c r="DM8" s="28">
        <f t="shared" si="9"/>
        <v>0</v>
      </c>
      <c r="DN8" s="28">
        <f t="shared" si="10"/>
        <v>2</v>
      </c>
      <c r="DO8" s="28">
        <f t="shared" si="11"/>
        <v>0</v>
      </c>
      <c r="DP8" s="28">
        <f t="shared" si="12"/>
        <v>0</v>
      </c>
      <c r="DQ8" s="28">
        <f t="shared" si="13"/>
        <v>2</v>
      </c>
      <c r="DR8" s="42">
        <f t="shared" si="14"/>
        <v>0</v>
      </c>
      <c r="DS8" s="42">
        <f t="shared" si="15"/>
        <v>0</v>
      </c>
      <c r="DT8" s="42">
        <f t="shared" si="16"/>
        <v>2</v>
      </c>
      <c r="DU8" s="42">
        <f t="shared" si="17"/>
        <v>0</v>
      </c>
      <c r="DV8" s="42">
        <f t="shared" si="18"/>
        <v>0</v>
      </c>
      <c r="DW8" s="43">
        <f t="shared" si="19"/>
        <v>20</v>
      </c>
      <c r="DX8" s="42">
        <f>IF(DW8&lt;&gt;20,RANK(DW8,$DW$4:$DW$18,1)+COUNTIF(DW$4:DW8,DW8)-1,20)</f>
        <v>20</v>
      </c>
      <c r="DY8" s="44">
        <f t="shared" si="20"/>
        <v>0</v>
      </c>
      <c r="DZ8" s="45" t="str">
        <f t="shared" si="21"/>
        <v>-</v>
      </c>
      <c r="EA8" s="96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34" ht="16" customHeight="1" x14ac:dyDescent="0.15">
      <c r="A9" s="10"/>
      <c r="B9" s="10"/>
      <c r="C9" s="120"/>
      <c r="D9" s="329" t="str">
        <f>classi!B45</f>
        <v>HTM1_11</v>
      </c>
      <c r="E9" s="25">
        <f>classi!C45</f>
        <v>0</v>
      </c>
      <c r="F9" s="25">
        <f>classi!D45</f>
        <v>0</v>
      </c>
      <c r="G9" s="330">
        <f>classi!E45</f>
        <v>0</v>
      </c>
      <c r="H9" s="324"/>
      <c r="I9" s="46"/>
      <c r="J9" s="156"/>
      <c r="K9" s="397">
        <f t="shared" si="22"/>
        <v>2</v>
      </c>
      <c r="L9" s="405">
        <f t="shared" si="23"/>
        <v>0</v>
      </c>
      <c r="M9" s="338">
        <v>0</v>
      </c>
      <c r="N9" s="105">
        <v>0</v>
      </c>
      <c r="O9" s="105">
        <v>0</v>
      </c>
      <c r="P9" s="27"/>
      <c r="Q9" s="28">
        <f t="shared" si="24"/>
        <v>0</v>
      </c>
      <c r="R9" s="105">
        <v>0</v>
      </c>
      <c r="S9" s="105">
        <v>0</v>
      </c>
      <c r="T9" s="105">
        <v>0</v>
      </c>
      <c r="U9" s="27"/>
      <c r="V9" s="28">
        <f t="shared" si="25"/>
        <v>0</v>
      </c>
      <c r="W9" s="105">
        <v>0</v>
      </c>
      <c r="X9" s="105">
        <v>0</v>
      </c>
      <c r="Y9" s="105">
        <v>0</v>
      </c>
      <c r="Z9" s="27"/>
      <c r="AA9" s="28">
        <f t="shared" si="26"/>
        <v>0</v>
      </c>
      <c r="AB9" s="105">
        <v>0</v>
      </c>
      <c r="AC9" s="105">
        <v>0</v>
      </c>
      <c r="AD9" s="105">
        <v>0</v>
      </c>
      <c r="AE9" s="27"/>
      <c r="AF9" s="339">
        <f t="shared" si="27"/>
        <v>0</v>
      </c>
      <c r="AG9" s="342">
        <v>0</v>
      </c>
      <c r="AH9" s="107">
        <v>0</v>
      </c>
      <c r="AI9" s="107">
        <v>0</v>
      </c>
      <c r="AJ9" s="27"/>
      <c r="AK9" s="28">
        <f t="shared" si="28"/>
        <v>0</v>
      </c>
      <c r="AL9" s="107">
        <v>0</v>
      </c>
      <c r="AM9" s="107">
        <v>0</v>
      </c>
      <c r="AN9" s="107">
        <v>0</v>
      </c>
      <c r="AO9" s="27"/>
      <c r="AP9" s="28">
        <f t="shared" si="29"/>
        <v>0</v>
      </c>
      <c r="AQ9" s="107">
        <v>0</v>
      </c>
      <c r="AR9" s="107">
        <v>0</v>
      </c>
      <c r="AS9" s="107">
        <v>0</v>
      </c>
      <c r="AT9" s="27"/>
      <c r="AU9" s="28">
        <f t="shared" si="30"/>
        <v>0</v>
      </c>
      <c r="AV9" s="107">
        <v>0</v>
      </c>
      <c r="AW9" s="107">
        <v>0</v>
      </c>
      <c r="AX9" s="107">
        <v>0</v>
      </c>
      <c r="AY9" s="27"/>
      <c r="AZ9" s="339">
        <f t="shared" si="31"/>
        <v>0</v>
      </c>
      <c r="BA9" s="346">
        <f t="shared" si="0"/>
        <v>0</v>
      </c>
      <c r="BB9" s="350">
        <v>0</v>
      </c>
      <c r="BC9" s="29">
        <v>0</v>
      </c>
      <c r="BD9" s="29">
        <v>0</v>
      </c>
      <c r="BE9" s="30"/>
      <c r="BF9" s="28">
        <f t="shared" si="32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3"/>
        <v>0</v>
      </c>
      <c r="DF9" s="39">
        <f t="shared" si="34"/>
        <v>0</v>
      </c>
      <c r="DG9" s="39">
        <f t="shared" si="35"/>
        <v>0</v>
      </c>
      <c r="DH9" s="27"/>
      <c r="DI9" s="351">
        <f t="shared" si="36"/>
        <v>0</v>
      </c>
      <c r="DJ9" s="158">
        <f t="shared" si="6"/>
        <v>0</v>
      </c>
      <c r="DK9" s="110">
        <f t="shared" si="7"/>
        <v>2</v>
      </c>
      <c r="DL9" s="41">
        <f t="shared" si="8"/>
        <v>0</v>
      </c>
      <c r="DM9" s="28">
        <f t="shared" si="9"/>
        <v>0</v>
      </c>
      <c r="DN9" s="28">
        <f t="shared" si="10"/>
        <v>2</v>
      </c>
      <c r="DO9" s="28">
        <f t="shared" si="11"/>
        <v>0</v>
      </c>
      <c r="DP9" s="28">
        <f t="shared" si="12"/>
        <v>0</v>
      </c>
      <c r="DQ9" s="28">
        <f t="shared" si="13"/>
        <v>2</v>
      </c>
      <c r="DR9" s="42">
        <f t="shared" si="14"/>
        <v>0</v>
      </c>
      <c r="DS9" s="42">
        <f t="shared" si="15"/>
        <v>0</v>
      </c>
      <c r="DT9" s="42">
        <f t="shared" si="16"/>
        <v>2</v>
      </c>
      <c r="DU9" s="42">
        <f t="shared" si="17"/>
        <v>0</v>
      </c>
      <c r="DV9" s="42">
        <f t="shared" si="18"/>
        <v>0</v>
      </c>
      <c r="DW9" s="43">
        <f t="shared" si="19"/>
        <v>20</v>
      </c>
      <c r="DX9" s="42">
        <f>IF(DW9&lt;&gt;20,RANK(DW9,$DW$4:$DW$18,1)+COUNTIF(DW$4:DW9,DW9)-1,20)</f>
        <v>20</v>
      </c>
      <c r="DY9" s="44">
        <f t="shared" si="20"/>
        <v>0</v>
      </c>
      <c r="DZ9" s="45" t="str">
        <f t="shared" si="21"/>
        <v>-</v>
      </c>
      <c r="EA9" s="96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34" ht="16" customHeight="1" x14ac:dyDescent="0.15">
      <c r="A10" s="10"/>
      <c r="B10" s="10"/>
      <c r="C10" s="120"/>
      <c r="D10" s="329" t="str">
        <f>classi!B46</f>
        <v>HTM1_12</v>
      </c>
      <c r="E10" s="25">
        <f>classi!C46</f>
        <v>0</v>
      </c>
      <c r="F10" s="25">
        <f>classi!D46</f>
        <v>0</v>
      </c>
      <c r="G10" s="330">
        <f>classi!E46</f>
        <v>0</v>
      </c>
      <c r="H10" s="324"/>
      <c r="I10" s="46"/>
      <c r="J10" s="156"/>
      <c r="K10" s="397">
        <f t="shared" si="22"/>
        <v>2</v>
      </c>
      <c r="L10" s="405">
        <f t="shared" si="23"/>
        <v>0</v>
      </c>
      <c r="M10" s="338">
        <v>0</v>
      </c>
      <c r="N10" s="105">
        <v>0</v>
      </c>
      <c r="O10" s="105">
        <v>0</v>
      </c>
      <c r="P10" s="27"/>
      <c r="Q10" s="28">
        <f t="shared" si="24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25"/>
        <v>0</v>
      </c>
      <c r="W10" s="105">
        <v>0</v>
      </c>
      <c r="X10" s="105">
        <v>0</v>
      </c>
      <c r="Y10" s="105">
        <v>0</v>
      </c>
      <c r="Z10" s="27"/>
      <c r="AA10" s="28">
        <f t="shared" si="26"/>
        <v>0</v>
      </c>
      <c r="AB10" s="105">
        <v>0</v>
      </c>
      <c r="AC10" s="105">
        <v>0</v>
      </c>
      <c r="AD10" s="105">
        <v>0</v>
      </c>
      <c r="AE10" s="27"/>
      <c r="AF10" s="339">
        <f t="shared" si="27"/>
        <v>0</v>
      </c>
      <c r="AG10" s="342">
        <v>0</v>
      </c>
      <c r="AH10" s="107">
        <v>0</v>
      </c>
      <c r="AI10" s="107">
        <v>0</v>
      </c>
      <c r="AJ10" s="27"/>
      <c r="AK10" s="28">
        <f t="shared" si="28"/>
        <v>0</v>
      </c>
      <c r="AL10" s="107">
        <v>0</v>
      </c>
      <c r="AM10" s="107">
        <v>0</v>
      </c>
      <c r="AN10" s="107">
        <v>0</v>
      </c>
      <c r="AO10" s="27"/>
      <c r="AP10" s="28">
        <f t="shared" si="29"/>
        <v>0</v>
      </c>
      <c r="AQ10" s="107">
        <v>0</v>
      </c>
      <c r="AR10" s="107">
        <v>0</v>
      </c>
      <c r="AS10" s="107">
        <v>0</v>
      </c>
      <c r="AT10" s="27"/>
      <c r="AU10" s="28">
        <f t="shared" si="30"/>
        <v>0</v>
      </c>
      <c r="AV10" s="107">
        <v>0</v>
      </c>
      <c r="AW10" s="107">
        <v>0</v>
      </c>
      <c r="AX10" s="107">
        <v>0</v>
      </c>
      <c r="AY10" s="27"/>
      <c r="AZ10" s="339">
        <f t="shared" si="31"/>
        <v>0</v>
      </c>
      <c r="BA10" s="346">
        <f t="shared" si="0"/>
        <v>0</v>
      </c>
      <c r="BB10" s="350">
        <v>0</v>
      </c>
      <c r="BC10" s="29">
        <v>0</v>
      </c>
      <c r="BD10" s="29">
        <v>0</v>
      </c>
      <c r="BE10" s="30"/>
      <c r="BF10" s="28">
        <f t="shared" si="32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3"/>
        <v>0</v>
      </c>
      <c r="DF10" s="39">
        <f t="shared" si="34"/>
        <v>0</v>
      </c>
      <c r="DG10" s="39">
        <f t="shared" si="35"/>
        <v>0</v>
      </c>
      <c r="DH10" s="27"/>
      <c r="DI10" s="351">
        <f t="shared" si="36"/>
        <v>0</v>
      </c>
      <c r="DJ10" s="158">
        <f t="shared" si="6"/>
        <v>0</v>
      </c>
      <c r="DK10" s="110">
        <f t="shared" si="7"/>
        <v>2</v>
      </c>
      <c r="DL10" s="41">
        <f t="shared" si="8"/>
        <v>0</v>
      </c>
      <c r="DM10" s="28">
        <f t="shared" si="9"/>
        <v>0</v>
      </c>
      <c r="DN10" s="28">
        <f t="shared" si="10"/>
        <v>2</v>
      </c>
      <c r="DO10" s="28">
        <f t="shared" si="11"/>
        <v>0</v>
      </c>
      <c r="DP10" s="28">
        <f t="shared" si="12"/>
        <v>0</v>
      </c>
      <c r="DQ10" s="28">
        <f t="shared" si="13"/>
        <v>2</v>
      </c>
      <c r="DR10" s="42">
        <f t="shared" si="14"/>
        <v>0</v>
      </c>
      <c r="DS10" s="42">
        <f t="shared" si="15"/>
        <v>0</v>
      </c>
      <c r="DT10" s="42">
        <f t="shared" si="16"/>
        <v>2</v>
      </c>
      <c r="DU10" s="42">
        <f t="shared" si="17"/>
        <v>0</v>
      </c>
      <c r="DV10" s="42">
        <f t="shared" si="18"/>
        <v>0</v>
      </c>
      <c r="DW10" s="43">
        <f t="shared" si="19"/>
        <v>20</v>
      </c>
      <c r="DX10" s="42">
        <f>IF(DW10&lt;&gt;20,RANK(DW10,$DW$4:$DW$18,1)+COUNTIF(DW$4:DW10,DW10)-1,20)</f>
        <v>20</v>
      </c>
      <c r="DY10" s="44">
        <f t="shared" si="20"/>
        <v>0</v>
      </c>
      <c r="DZ10" s="45" t="str">
        <f t="shared" si="21"/>
        <v>-</v>
      </c>
      <c r="EA10" s="96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34" ht="16" customHeight="1" x14ac:dyDescent="0.15">
      <c r="A11" s="10"/>
      <c r="B11" s="10"/>
      <c r="C11" s="120"/>
      <c r="D11" s="329" t="str">
        <f>classi!B47</f>
        <v>HTM1_13</v>
      </c>
      <c r="E11" s="25">
        <f>classi!C47</f>
        <v>0</v>
      </c>
      <c r="F11" s="25">
        <f>classi!D47</f>
        <v>0</v>
      </c>
      <c r="G11" s="330">
        <f>classi!E47</f>
        <v>0</v>
      </c>
      <c r="H11" s="324"/>
      <c r="I11" s="46"/>
      <c r="J11" s="156"/>
      <c r="K11" s="397">
        <f t="shared" si="22"/>
        <v>2</v>
      </c>
      <c r="L11" s="405">
        <f t="shared" si="23"/>
        <v>0</v>
      </c>
      <c r="M11" s="338">
        <v>0</v>
      </c>
      <c r="N11" s="105">
        <v>0</v>
      </c>
      <c r="O11" s="105">
        <v>0</v>
      </c>
      <c r="P11" s="27"/>
      <c r="Q11" s="28">
        <f t="shared" si="24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25"/>
        <v>0</v>
      </c>
      <c r="W11" s="105">
        <v>0</v>
      </c>
      <c r="X11" s="105">
        <v>0</v>
      </c>
      <c r="Y11" s="105">
        <v>0</v>
      </c>
      <c r="Z11" s="27"/>
      <c r="AA11" s="28">
        <f t="shared" si="26"/>
        <v>0</v>
      </c>
      <c r="AB11" s="105">
        <v>0</v>
      </c>
      <c r="AC11" s="105">
        <v>0</v>
      </c>
      <c r="AD11" s="105">
        <v>0</v>
      </c>
      <c r="AE11" s="27"/>
      <c r="AF11" s="339">
        <f t="shared" si="27"/>
        <v>0</v>
      </c>
      <c r="AG11" s="342">
        <v>0</v>
      </c>
      <c r="AH11" s="107">
        <v>0</v>
      </c>
      <c r="AI11" s="107">
        <v>0</v>
      </c>
      <c r="AJ11" s="27"/>
      <c r="AK11" s="28">
        <f t="shared" si="28"/>
        <v>0</v>
      </c>
      <c r="AL11" s="107">
        <v>0</v>
      </c>
      <c r="AM11" s="107">
        <v>0</v>
      </c>
      <c r="AN11" s="107">
        <v>0</v>
      </c>
      <c r="AO11" s="27"/>
      <c r="AP11" s="28">
        <f t="shared" si="29"/>
        <v>0</v>
      </c>
      <c r="AQ11" s="107">
        <v>0</v>
      </c>
      <c r="AR11" s="107">
        <v>0</v>
      </c>
      <c r="AS11" s="107">
        <v>0</v>
      </c>
      <c r="AT11" s="27"/>
      <c r="AU11" s="28">
        <f t="shared" si="30"/>
        <v>0</v>
      </c>
      <c r="AV11" s="107">
        <v>0</v>
      </c>
      <c r="AW11" s="107">
        <v>0</v>
      </c>
      <c r="AX11" s="107">
        <v>0</v>
      </c>
      <c r="AY11" s="27"/>
      <c r="AZ11" s="339">
        <f t="shared" si="31"/>
        <v>0</v>
      </c>
      <c r="BA11" s="346">
        <f t="shared" si="0"/>
        <v>0</v>
      </c>
      <c r="BB11" s="350">
        <v>0</v>
      </c>
      <c r="BC11" s="29">
        <v>0</v>
      </c>
      <c r="BD11" s="29">
        <v>0</v>
      </c>
      <c r="BE11" s="30"/>
      <c r="BF11" s="28">
        <f t="shared" si="32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3"/>
        <v>0</v>
      </c>
      <c r="DF11" s="39">
        <f t="shared" si="34"/>
        <v>0</v>
      </c>
      <c r="DG11" s="39">
        <f t="shared" si="35"/>
        <v>0</v>
      </c>
      <c r="DH11" s="27"/>
      <c r="DI11" s="351">
        <f t="shared" si="36"/>
        <v>0</v>
      </c>
      <c r="DJ11" s="158">
        <f t="shared" si="6"/>
        <v>0</v>
      </c>
      <c r="DK11" s="110">
        <f t="shared" si="7"/>
        <v>2</v>
      </c>
      <c r="DL11" s="41">
        <f t="shared" si="8"/>
        <v>0</v>
      </c>
      <c r="DM11" s="28">
        <f t="shared" si="9"/>
        <v>0</v>
      </c>
      <c r="DN11" s="28">
        <f t="shared" si="10"/>
        <v>2</v>
      </c>
      <c r="DO11" s="28">
        <f t="shared" si="11"/>
        <v>0</v>
      </c>
      <c r="DP11" s="28">
        <f t="shared" si="12"/>
        <v>0</v>
      </c>
      <c r="DQ11" s="28">
        <f t="shared" si="13"/>
        <v>2</v>
      </c>
      <c r="DR11" s="42">
        <f t="shared" si="14"/>
        <v>0</v>
      </c>
      <c r="DS11" s="42">
        <f t="shared" si="15"/>
        <v>0</v>
      </c>
      <c r="DT11" s="42">
        <f t="shared" si="16"/>
        <v>2</v>
      </c>
      <c r="DU11" s="42">
        <f t="shared" si="17"/>
        <v>0</v>
      </c>
      <c r="DV11" s="42">
        <f t="shared" si="18"/>
        <v>0</v>
      </c>
      <c r="DW11" s="43">
        <f t="shared" si="19"/>
        <v>20</v>
      </c>
      <c r="DX11" s="42">
        <f>IF(DW11&lt;&gt;20,RANK(DW11,$DW$4:$DW$18,1)+COUNTIF(DW$4:DW11,DW11)-1,20)</f>
        <v>20</v>
      </c>
      <c r="DY11" s="44">
        <f t="shared" si="20"/>
        <v>0</v>
      </c>
      <c r="DZ11" s="45" t="str">
        <f t="shared" si="21"/>
        <v>-</v>
      </c>
      <c r="EA11" s="96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34" ht="16" customHeight="1" x14ac:dyDescent="0.15">
      <c r="A12" s="10"/>
      <c r="B12" s="10"/>
      <c r="C12" s="120"/>
      <c r="D12" s="329" t="str">
        <f>classi!B48</f>
        <v>HTM1_14</v>
      </c>
      <c r="E12" s="25">
        <f>classi!C48</f>
        <v>0</v>
      </c>
      <c r="F12" s="25">
        <f>classi!D48</f>
        <v>0</v>
      </c>
      <c r="G12" s="330">
        <f>classi!E48</f>
        <v>0</v>
      </c>
      <c r="H12" s="324"/>
      <c r="I12" s="46"/>
      <c r="J12" s="156"/>
      <c r="K12" s="397">
        <f t="shared" si="22"/>
        <v>2</v>
      </c>
      <c r="L12" s="405">
        <f t="shared" si="23"/>
        <v>0</v>
      </c>
      <c r="M12" s="338">
        <v>0</v>
      </c>
      <c r="N12" s="105">
        <v>0</v>
      </c>
      <c r="O12" s="105">
        <v>0</v>
      </c>
      <c r="P12" s="27"/>
      <c r="Q12" s="28">
        <f t="shared" si="24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25"/>
        <v>0</v>
      </c>
      <c r="W12" s="105">
        <v>0</v>
      </c>
      <c r="X12" s="105">
        <v>0</v>
      </c>
      <c r="Y12" s="105">
        <v>0</v>
      </c>
      <c r="Z12" s="27"/>
      <c r="AA12" s="28">
        <f t="shared" si="26"/>
        <v>0</v>
      </c>
      <c r="AB12" s="105">
        <v>0</v>
      </c>
      <c r="AC12" s="105">
        <v>0</v>
      </c>
      <c r="AD12" s="105">
        <v>0</v>
      </c>
      <c r="AE12" s="27"/>
      <c r="AF12" s="339">
        <f t="shared" si="27"/>
        <v>0</v>
      </c>
      <c r="AG12" s="342">
        <v>0</v>
      </c>
      <c r="AH12" s="107">
        <v>0</v>
      </c>
      <c r="AI12" s="107">
        <v>0</v>
      </c>
      <c r="AJ12" s="27"/>
      <c r="AK12" s="28">
        <f t="shared" si="28"/>
        <v>0</v>
      </c>
      <c r="AL12" s="107">
        <v>0</v>
      </c>
      <c r="AM12" s="107">
        <v>0</v>
      </c>
      <c r="AN12" s="107">
        <v>0</v>
      </c>
      <c r="AO12" s="27"/>
      <c r="AP12" s="28">
        <f t="shared" si="29"/>
        <v>0</v>
      </c>
      <c r="AQ12" s="107">
        <v>0</v>
      </c>
      <c r="AR12" s="107">
        <v>0</v>
      </c>
      <c r="AS12" s="107">
        <v>0</v>
      </c>
      <c r="AT12" s="27"/>
      <c r="AU12" s="28">
        <f t="shared" si="30"/>
        <v>0</v>
      </c>
      <c r="AV12" s="107">
        <v>0</v>
      </c>
      <c r="AW12" s="107">
        <v>0</v>
      </c>
      <c r="AX12" s="107">
        <v>0</v>
      </c>
      <c r="AY12" s="27"/>
      <c r="AZ12" s="339">
        <f t="shared" si="31"/>
        <v>0</v>
      </c>
      <c r="BA12" s="346">
        <f t="shared" si="0"/>
        <v>0</v>
      </c>
      <c r="BB12" s="350">
        <v>0</v>
      </c>
      <c r="BC12" s="29">
        <v>0</v>
      </c>
      <c r="BD12" s="29">
        <v>0</v>
      </c>
      <c r="BE12" s="30"/>
      <c r="BF12" s="28">
        <f t="shared" si="32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3"/>
        <v>0</v>
      </c>
      <c r="DF12" s="39">
        <f t="shared" si="34"/>
        <v>0</v>
      </c>
      <c r="DG12" s="39">
        <f t="shared" si="35"/>
        <v>0</v>
      </c>
      <c r="DH12" s="27"/>
      <c r="DI12" s="351">
        <f t="shared" si="36"/>
        <v>0</v>
      </c>
      <c r="DJ12" s="158">
        <f t="shared" si="6"/>
        <v>0</v>
      </c>
      <c r="DK12" s="110">
        <f t="shared" si="7"/>
        <v>2</v>
      </c>
      <c r="DL12" s="41">
        <f t="shared" si="8"/>
        <v>0</v>
      </c>
      <c r="DM12" s="28">
        <f t="shared" si="9"/>
        <v>0</v>
      </c>
      <c r="DN12" s="28">
        <f t="shared" si="10"/>
        <v>2</v>
      </c>
      <c r="DO12" s="28">
        <f t="shared" si="11"/>
        <v>0</v>
      </c>
      <c r="DP12" s="28">
        <f t="shared" si="12"/>
        <v>0</v>
      </c>
      <c r="DQ12" s="28">
        <f t="shared" si="13"/>
        <v>2</v>
      </c>
      <c r="DR12" s="42">
        <f t="shared" si="14"/>
        <v>0</v>
      </c>
      <c r="DS12" s="42">
        <f t="shared" si="15"/>
        <v>0</v>
      </c>
      <c r="DT12" s="42">
        <f t="shared" si="16"/>
        <v>2</v>
      </c>
      <c r="DU12" s="42">
        <f t="shared" si="17"/>
        <v>0</v>
      </c>
      <c r="DV12" s="42">
        <f t="shared" si="18"/>
        <v>0</v>
      </c>
      <c r="DW12" s="43">
        <f t="shared" si="19"/>
        <v>20</v>
      </c>
      <c r="DX12" s="42">
        <f>IF(DW12&lt;&gt;20,RANK(DW12,$DW$4:$DW$18,1)+COUNTIF(DW$4:DW12,DW12)-1,20)</f>
        <v>20</v>
      </c>
      <c r="DY12" s="44">
        <f t="shared" si="20"/>
        <v>0</v>
      </c>
      <c r="DZ12" s="45" t="str">
        <f t="shared" si="21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34" ht="16" customHeight="1" x14ac:dyDescent="0.15">
      <c r="A13" s="10"/>
      <c r="B13" s="10"/>
      <c r="C13" s="120"/>
      <c r="D13" s="329" t="str">
        <f>classi!B49</f>
        <v>HTM1_15</v>
      </c>
      <c r="E13" s="25">
        <f>classi!C49</f>
        <v>0</v>
      </c>
      <c r="F13" s="25">
        <f>classi!D49</f>
        <v>0</v>
      </c>
      <c r="G13" s="330">
        <f>classi!E49</f>
        <v>0</v>
      </c>
      <c r="H13" s="324"/>
      <c r="I13" s="46"/>
      <c r="J13" s="156"/>
      <c r="K13" s="397">
        <f t="shared" si="22"/>
        <v>2</v>
      </c>
      <c r="L13" s="405">
        <f t="shared" si="23"/>
        <v>0</v>
      </c>
      <c r="M13" s="338">
        <v>0</v>
      </c>
      <c r="N13" s="105">
        <v>0</v>
      </c>
      <c r="O13" s="105">
        <v>0</v>
      </c>
      <c r="P13" s="27"/>
      <c r="Q13" s="28">
        <f t="shared" si="24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25"/>
        <v>0</v>
      </c>
      <c r="W13" s="105">
        <v>0</v>
      </c>
      <c r="X13" s="105">
        <v>0</v>
      </c>
      <c r="Y13" s="105">
        <v>0</v>
      </c>
      <c r="Z13" s="27"/>
      <c r="AA13" s="28">
        <f t="shared" si="26"/>
        <v>0</v>
      </c>
      <c r="AB13" s="105">
        <v>0</v>
      </c>
      <c r="AC13" s="105">
        <v>0</v>
      </c>
      <c r="AD13" s="105">
        <v>0</v>
      </c>
      <c r="AE13" s="27"/>
      <c r="AF13" s="339">
        <f t="shared" si="27"/>
        <v>0</v>
      </c>
      <c r="AG13" s="342">
        <v>0</v>
      </c>
      <c r="AH13" s="107">
        <v>0</v>
      </c>
      <c r="AI13" s="107">
        <v>0</v>
      </c>
      <c r="AJ13" s="27"/>
      <c r="AK13" s="28">
        <f t="shared" si="28"/>
        <v>0</v>
      </c>
      <c r="AL13" s="107">
        <v>0</v>
      </c>
      <c r="AM13" s="107">
        <v>0</v>
      </c>
      <c r="AN13" s="107">
        <v>0</v>
      </c>
      <c r="AO13" s="27"/>
      <c r="AP13" s="28">
        <f t="shared" si="29"/>
        <v>0</v>
      </c>
      <c r="AQ13" s="107">
        <v>0</v>
      </c>
      <c r="AR13" s="107">
        <v>0</v>
      </c>
      <c r="AS13" s="107">
        <v>0</v>
      </c>
      <c r="AT13" s="27"/>
      <c r="AU13" s="28">
        <f t="shared" si="30"/>
        <v>0</v>
      </c>
      <c r="AV13" s="107">
        <v>0</v>
      </c>
      <c r="AW13" s="107">
        <v>0</v>
      </c>
      <c r="AX13" s="107">
        <v>0</v>
      </c>
      <c r="AY13" s="27"/>
      <c r="AZ13" s="339">
        <f t="shared" si="31"/>
        <v>0</v>
      </c>
      <c r="BA13" s="346">
        <f t="shared" si="0"/>
        <v>0</v>
      </c>
      <c r="BB13" s="350">
        <v>0</v>
      </c>
      <c r="BC13" s="29">
        <v>0</v>
      </c>
      <c r="BD13" s="29">
        <v>0</v>
      </c>
      <c r="BE13" s="30"/>
      <c r="BF13" s="28">
        <f t="shared" si="32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3"/>
        <v>0</v>
      </c>
      <c r="DF13" s="39">
        <f t="shared" si="34"/>
        <v>0</v>
      </c>
      <c r="DG13" s="39">
        <f t="shared" si="35"/>
        <v>0</v>
      </c>
      <c r="DH13" s="27"/>
      <c r="DI13" s="351">
        <f t="shared" si="36"/>
        <v>0</v>
      </c>
      <c r="DJ13" s="158">
        <f t="shared" si="6"/>
        <v>0</v>
      </c>
      <c r="DK13" s="110">
        <f t="shared" si="7"/>
        <v>2</v>
      </c>
      <c r="DL13" s="41">
        <f t="shared" si="8"/>
        <v>0</v>
      </c>
      <c r="DM13" s="28">
        <f t="shared" si="9"/>
        <v>0</v>
      </c>
      <c r="DN13" s="28">
        <f t="shared" si="10"/>
        <v>2</v>
      </c>
      <c r="DO13" s="28">
        <f t="shared" si="11"/>
        <v>0</v>
      </c>
      <c r="DP13" s="28">
        <f t="shared" si="12"/>
        <v>0</v>
      </c>
      <c r="DQ13" s="28">
        <f t="shared" si="13"/>
        <v>2</v>
      </c>
      <c r="DR13" s="42">
        <f t="shared" si="14"/>
        <v>0</v>
      </c>
      <c r="DS13" s="42">
        <f t="shared" si="15"/>
        <v>0</v>
      </c>
      <c r="DT13" s="42">
        <f t="shared" si="16"/>
        <v>2</v>
      </c>
      <c r="DU13" s="42">
        <f t="shared" si="17"/>
        <v>0</v>
      </c>
      <c r="DV13" s="42">
        <f t="shared" si="18"/>
        <v>0</v>
      </c>
      <c r="DW13" s="43">
        <f t="shared" si="19"/>
        <v>20</v>
      </c>
      <c r="DX13" s="42">
        <f>IF(DW13&lt;&gt;20,RANK(DW13,$DW$4:$DW$18,1)+COUNTIF(DW$4:DW13,DW13)-1,20)</f>
        <v>20</v>
      </c>
      <c r="DY13" s="44">
        <f t="shared" si="20"/>
        <v>0</v>
      </c>
      <c r="DZ13" s="45" t="str">
        <f t="shared" si="21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34" ht="16" customHeight="1" x14ac:dyDescent="0.15">
      <c r="A14" s="10"/>
      <c r="B14" s="10"/>
      <c r="C14" s="120"/>
      <c r="D14" s="329" t="str">
        <f>classi!B50</f>
        <v>HTM1_16</v>
      </c>
      <c r="E14" s="25">
        <f>classi!C50</f>
        <v>0</v>
      </c>
      <c r="F14" s="25">
        <f>classi!D50</f>
        <v>0</v>
      </c>
      <c r="G14" s="330">
        <f>classi!E50</f>
        <v>0</v>
      </c>
      <c r="H14" s="324"/>
      <c r="I14" s="46"/>
      <c r="J14" s="156"/>
      <c r="K14" s="397">
        <f t="shared" si="22"/>
        <v>2</v>
      </c>
      <c r="L14" s="405">
        <f t="shared" si="23"/>
        <v>0</v>
      </c>
      <c r="M14" s="338">
        <v>0</v>
      </c>
      <c r="N14" s="105">
        <v>0</v>
      </c>
      <c r="O14" s="105">
        <v>0</v>
      </c>
      <c r="P14" s="27"/>
      <c r="Q14" s="28">
        <f t="shared" si="24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25"/>
        <v>0</v>
      </c>
      <c r="W14" s="105">
        <v>0</v>
      </c>
      <c r="X14" s="105">
        <v>0</v>
      </c>
      <c r="Y14" s="105">
        <v>0</v>
      </c>
      <c r="Z14" s="27"/>
      <c r="AA14" s="28">
        <f t="shared" si="26"/>
        <v>0</v>
      </c>
      <c r="AB14" s="105">
        <v>0</v>
      </c>
      <c r="AC14" s="105">
        <v>0</v>
      </c>
      <c r="AD14" s="105">
        <v>0</v>
      </c>
      <c r="AE14" s="27"/>
      <c r="AF14" s="339">
        <f t="shared" si="27"/>
        <v>0</v>
      </c>
      <c r="AG14" s="342">
        <v>0</v>
      </c>
      <c r="AH14" s="107">
        <v>0</v>
      </c>
      <c r="AI14" s="107">
        <v>0</v>
      </c>
      <c r="AJ14" s="27"/>
      <c r="AK14" s="28">
        <f t="shared" si="28"/>
        <v>0</v>
      </c>
      <c r="AL14" s="107">
        <v>0</v>
      </c>
      <c r="AM14" s="107">
        <v>0</v>
      </c>
      <c r="AN14" s="107">
        <v>0</v>
      </c>
      <c r="AO14" s="27"/>
      <c r="AP14" s="28">
        <f t="shared" si="29"/>
        <v>0</v>
      </c>
      <c r="AQ14" s="107">
        <v>0</v>
      </c>
      <c r="AR14" s="107">
        <v>0</v>
      </c>
      <c r="AS14" s="107">
        <v>0</v>
      </c>
      <c r="AT14" s="27"/>
      <c r="AU14" s="28">
        <f t="shared" si="30"/>
        <v>0</v>
      </c>
      <c r="AV14" s="107">
        <v>0</v>
      </c>
      <c r="AW14" s="107">
        <v>0</v>
      </c>
      <c r="AX14" s="107">
        <v>0</v>
      </c>
      <c r="AY14" s="27"/>
      <c r="AZ14" s="339">
        <f t="shared" si="31"/>
        <v>0</v>
      </c>
      <c r="BA14" s="346">
        <f t="shared" si="0"/>
        <v>0</v>
      </c>
      <c r="BB14" s="350">
        <v>0</v>
      </c>
      <c r="BC14" s="29">
        <v>0</v>
      </c>
      <c r="BD14" s="29">
        <v>0</v>
      </c>
      <c r="BE14" s="30"/>
      <c r="BF14" s="28">
        <f t="shared" si="32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3"/>
        <v>0</v>
      </c>
      <c r="DF14" s="39">
        <f t="shared" si="34"/>
        <v>0</v>
      </c>
      <c r="DG14" s="39">
        <f t="shared" si="35"/>
        <v>0</v>
      </c>
      <c r="DH14" s="27"/>
      <c r="DI14" s="351">
        <f t="shared" si="36"/>
        <v>0</v>
      </c>
      <c r="DJ14" s="158">
        <f t="shared" si="6"/>
        <v>0</v>
      </c>
      <c r="DK14" s="110">
        <f t="shared" si="7"/>
        <v>2</v>
      </c>
      <c r="DL14" s="41">
        <f t="shared" si="8"/>
        <v>0</v>
      </c>
      <c r="DM14" s="28">
        <f t="shared" si="9"/>
        <v>0</v>
      </c>
      <c r="DN14" s="28">
        <f t="shared" si="10"/>
        <v>2</v>
      </c>
      <c r="DO14" s="28">
        <f t="shared" si="11"/>
        <v>0</v>
      </c>
      <c r="DP14" s="28">
        <f t="shared" si="12"/>
        <v>0</v>
      </c>
      <c r="DQ14" s="28">
        <f t="shared" si="13"/>
        <v>2</v>
      </c>
      <c r="DR14" s="42">
        <f t="shared" si="14"/>
        <v>0</v>
      </c>
      <c r="DS14" s="42">
        <f t="shared" si="15"/>
        <v>0</v>
      </c>
      <c r="DT14" s="42">
        <f t="shared" si="16"/>
        <v>2</v>
      </c>
      <c r="DU14" s="42">
        <f t="shared" si="17"/>
        <v>0</v>
      </c>
      <c r="DV14" s="42">
        <f t="shared" si="18"/>
        <v>0</v>
      </c>
      <c r="DW14" s="43">
        <f t="shared" si="19"/>
        <v>20</v>
      </c>
      <c r="DX14" s="42">
        <f>IF(DW14&lt;&gt;20,RANK(DW14,$DW$4:$DW$18,1)+COUNTIF(DW$4:DW14,DW14)-1,20)</f>
        <v>20</v>
      </c>
      <c r="DY14" s="44">
        <f t="shared" si="20"/>
        <v>0</v>
      </c>
      <c r="DZ14" s="45" t="str">
        <f t="shared" si="21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39"/>
        <v>0</v>
      </c>
    </row>
    <row r="15" spans="1:134" ht="16" customHeight="1" x14ac:dyDescent="0.15">
      <c r="A15" s="10"/>
      <c r="B15" s="10"/>
      <c r="C15" s="120"/>
      <c r="D15" s="329" t="str">
        <f>classi!B51</f>
        <v>HTM1_17</v>
      </c>
      <c r="E15" s="25">
        <f>classi!C51</f>
        <v>0</v>
      </c>
      <c r="F15" s="25">
        <f>classi!D51</f>
        <v>0</v>
      </c>
      <c r="G15" s="330">
        <f>classi!E51</f>
        <v>0</v>
      </c>
      <c r="H15" s="324"/>
      <c r="I15" s="46"/>
      <c r="J15" s="156"/>
      <c r="K15" s="397">
        <f t="shared" si="22"/>
        <v>2</v>
      </c>
      <c r="L15" s="405">
        <f t="shared" si="23"/>
        <v>0</v>
      </c>
      <c r="M15" s="338">
        <v>0</v>
      </c>
      <c r="N15" s="105">
        <v>0</v>
      </c>
      <c r="O15" s="105">
        <v>0</v>
      </c>
      <c r="P15" s="27"/>
      <c r="Q15" s="28">
        <f t="shared" si="24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25"/>
        <v>0</v>
      </c>
      <c r="W15" s="105">
        <v>0</v>
      </c>
      <c r="X15" s="105">
        <v>0</v>
      </c>
      <c r="Y15" s="105">
        <v>0</v>
      </c>
      <c r="Z15" s="27"/>
      <c r="AA15" s="28">
        <f t="shared" si="26"/>
        <v>0</v>
      </c>
      <c r="AB15" s="105">
        <v>0</v>
      </c>
      <c r="AC15" s="105">
        <v>0</v>
      </c>
      <c r="AD15" s="105">
        <v>0</v>
      </c>
      <c r="AE15" s="27"/>
      <c r="AF15" s="339">
        <f t="shared" si="27"/>
        <v>0</v>
      </c>
      <c r="AG15" s="342">
        <v>0</v>
      </c>
      <c r="AH15" s="107">
        <v>0</v>
      </c>
      <c r="AI15" s="107">
        <v>0</v>
      </c>
      <c r="AJ15" s="27"/>
      <c r="AK15" s="28">
        <f t="shared" si="28"/>
        <v>0</v>
      </c>
      <c r="AL15" s="107">
        <v>0</v>
      </c>
      <c r="AM15" s="107">
        <v>0</v>
      </c>
      <c r="AN15" s="107">
        <v>0</v>
      </c>
      <c r="AO15" s="27"/>
      <c r="AP15" s="28">
        <f t="shared" si="29"/>
        <v>0</v>
      </c>
      <c r="AQ15" s="107">
        <v>0</v>
      </c>
      <c r="AR15" s="107">
        <v>0</v>
      </c>
      <c r="AS15" s="107">
        <v>0</v>
      </c>
      <c r="AT15" s="27"/>
      <c r="AU15" s="28">
        <f t="shared" si="30"/>
        <v>0</v>
      </c>
      <c r="AV15" s="107">
        <v>0</v>
      </c>
      <c r="AW15" s="107">
        <v>0</v>
      </c>
      <c r="AX15" s="107">
        <v>0</v>
      </c>
      <c r="AY15" s="27"/>
      <c r="AZ15" s="339">
        <f t="shared" si="31"/>
        <v>0</v>
      </c>
      <c r="BA15" s="346">
        <f t="shared" si="0"/>
        <v>0</v>
      </c>
      <c r="BB15" s="350">
        <v>0</v>
      </c>
      <c r="BC15" s="29">
        <v>0</v>
      </c>
      <c r="BD15" s="29">
        <v>0</v>
      </c>
      <c r="BE15" s="30"/>
      <c r="BF15" s="28">
        <f t="shared" si="32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3"/>
        <v>0</v>
      </c>
      <c r="DF15" s="39">
        <f t="shared" si="34"/>
        <v>0</v>
      </c>
      <c r="DG15" s="39">
        <f t="shared" si="35"/>
        <v>0</v>
      </c>
      <c r="DH15" s="27"/>
      <c r="DI15" s="351">
        <f t="shared" si="36"/>
        <v>0</v>
      </c>
      <c r="DJ15" s="158">
        <f t="shared" si="6"/>
        <v>0</v>
      </c>
      <c r="DK15" s="110">
        <f t="shared" si="7"/>
        <v>2</v>
      </c>
      <c r="DL15" s="41">
        <f t="shared" si="8"/>
        <v>0</v>
      </c>
      <c r="DM15" s="28">
        <f t="shared" si="9"/>
        <v>0</v>
      </c>
      <c r="DN15" s="28">
        <f t="shared" si="10"/>
        <v>2</v>
      </c>
      <c r="DO15" s="28">
        <f t="shared" si="11"/>
        <v>0</v>
      </c>
      <c r="DP15" s="28">
        <f t="shared" si="12"/>
        <v>0</v>
      </c>
      <c r="DQ15" s="28">
        <f t="shared" si="13"/>
        <v>2</v>
      </c>
      <c r="DR15" s="42">
        <f t="shared" si="14"/>
        <v>0</v>
      </c>
      <c r="DS15" s="42">
        <f t="shared" si="15"/>
        <v>0</v>
      </c>
      <c r="DT15" s="42">
        <f t="shared" si="16"/>
        <v>2</v>
      </c>
      <c r="DU15" s="42">
        <f t="shared" si="17"/>
        <v>0</v>
      </c>
      <c r="DV15" s="42">
        <f t="shared" si="18"/>
        <v>0</v>
      </c>
      <c r="DW15" s="43">
        <f t="shared" si="19"/>
        <v>20</v>
      </c>
      <c r="DX15" s="42">
        <f>IF(DW15&lt;&gt;20,RANK(DW15,$DW$4:$DW$18,1)+COUNTIF(DW$4:DW15,DW15)-1,20)</f>
        <v>20</v>
      </c>
      <c r="DY15" s="44">
        <f t="shared" si="20"/>
        <v>0</v>
      </c>
      <c r="DZ15" s="45" t="str">
        <f t="shared" si="21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39"/>
        <v>0</v>
      </c>
    </row>
    <row r="16" spans="1:134" ht="16" customHeight="1" x14ac:dyDescent="0.15">
      <c r="A16" s="10"/>
      <c r="B16" s="10"/>
      <c r="C16" s="120"/>
      <c r="D16" s="329" t="str">
        <f>classi!B52</f>
        <v>HTM1_18</v>
      </c>
      <c r="E16" s="25">
        <f>classi!C52</f>
        <v>0</v>
      </c>
      <c r="F16" s="25">
        <f>classi!D52</f>
        <v>0</v>
      </c>
      <c r="G16" s="330">
        <f>classi!E52</f>
        <v>0</v>
      </c>
      <c r="H16" s="324"/>
      <c r="I16" s="46"/>
      <c r="J16" s="156"/>
      <c r="K16" s="397">
        <f t="shared" si="22"/>
        <v>2</v>
      </c>
      <c r="L16" s="405">
        <f t="shared" si="23"/>
        <v>0</v>
      </c>
      <c r="M16" s="338">
        <v>0</v>
      </c>
      <c r="N16" s="105">
        <v>0</v>
      </c>
      <c r="O16" s="105">
        <v>0</v>
      </c>
      <c r="P16" s="27"/>
      <c r="Q16" s="28">
        <f t="shared" si="24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25"/>
        <v>0</v>
      </c>
      <c r="W16" s="105">
        <v>0</v>
      </c>
      <c r="X16" s="105">
        <v>0</v>
      </c>
      <c r="Y16" s="105">
        <v>0</v>
      </c>
      <c r="Z16" s="27"/>
      <c r="AA16" s="28">
        <f t="shared" si="26"/>
        <v>0</v>
      </c>
      <c r="AB16" s="105">
        <v>0</v>
      </c>
      <c r="AC16" s="105">
        <v>0</v>
      </c>
      <c r="AD16" s="105">
        <v>0</v>
      </c>
      <c r="AE16" s="27"/>
      <c r="AF16" s="339">
        <f t="shared" si="27"/>
        <v>0</v>
      </c>
      <c r="AG16" s="342">
        <v>0</v>
      </c>
      <c r="AH16" s="107">
        <v>0</v>
      </c>
      <c r="AI16" s="107">
        <v>0</v>
      </c>
      <c r="AJ16" s="27"/>
      <c r="AK16" s="28">
        <f t="shared" si="28"/>
        <v>0</v>
      </c>
      <c r="AL16" s="107">
        <v>0</v>
      </c>
      <c r="AM16" s="107">
        <v>0</v>
      </c>
      <c r="AN16" s="107">
        <v>0</v>
      </c>
      <c r="AO16" s="27"/>
      <c r="AP16" s="28">
        <f t="shared" si="29"/>
        <v>0</v>
      </c>
      <c r="AQ16" s="107">
        <v>0</v>
      </c>
      <c r="AR16" s="107">
        <v>0</v>
      </c>
      <c r="AS16" s="107">
        <v>0</v>
      </c>
      <c r="AT16" s="27"/>
      <c r="AU16" s="28">
        <f t="shared" si="30"/>
        <v>0</v>
      </c>
      <c r="AV16" s="107">
        <v>0</v>
      </c>
      <c r="AW16" s="107">
        <v>0</v>
      </c>
      <c r="AX16" s="107">
        <v>0</v>
      </c>
      <c r="AY16" s="27"/>
      <c r="AZ16" s="339">
        <f t="shared" si="31"/>
        <v>0</v>
      </c>
      <c r="BA16" s="346">
        <f t="shared" si="0"/>
        <v>0</v>
      </c>
      <c r="BB16" s="350">
        <v>0</v>
      </c>
      <c r="BC16" s="29">
        <v>0</v>
      </c>
      <c r="BD16" s="29">
        <v>0</v>
      </c>
      <c r="BE16" s="30"/>
      <c r="BF16" s="28">
        <f t="shared" si="32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3"/>
        <v>0</v>
      </c>
      <c r="DF16" s="39">
        <f t="shared" si="34"/>
        <v>0</v>
      </c>
      <c r="DG16" s="39">
        <f t="shared" si="35"/>
        <v>0</v>
      </c>
      <c r="DH16" s="27"/>
      <c r="DI16" s="351">
        <f t="shared" si="36"/>
        <v>0</v>
      </c>
      <c r="DJ16" s="158">
        <f t="shared" si="6"/>
        <v>0</v>
      </c>
      <c r="DK16" s="110">
        <f t="shared" si="7"/>
        <v>2</v>
      </c>
      <c r="DL16" s="41">
        <f t="shared" si="8"/>
        <v>0</v>
      </c>
      <c r="DM16" s="28">
        <f t="shared" si="9"/>
        <v>0</v>
      </c>
      <c r="DN16" s="28">
        <f t="shared" si="10"/>
        <v>2</v>
      </c>
      <c r="DO16" s="28">
        <f t="shared" si="11"/>
        <v>0</v>
      </c>
      <c r="DP16" s="28">
        <f t="shared" si="12"/>
        <v>0</v>
      </c>
      <c r="DQ16" s="28">
        <f t="shared" si="13"/>
        <v>2</v>
      </c>
      <c r="DR16" s="42">
        <f t="shared" si="14"/>
        <v>0</v>
      </c>
      <c r="DS16" s="42">
        <f t="shared" si="15"/>
        <v>0</v>
      </c>
      <c r="DT16" s="42">
        <f t="shared" si="16"/>
        <v>2</v>
      </c>
      <c r="DU16" s="42">
        <f t="shared" si="17"/>
        <v>0</v>
      </c>
      <c r="DV16" s="42">
        <f t="shared" si="18"/>
        <v>0</v>
      </c>
      <c r="DW16" s="43">
        <f t="shared" si="19"/>
        <v>20</v>
      </c>
      <c r="DX16" s="42">
        <f>IF(DW16&lt;&gt;20,RANK(DW16,$DW$4:$DW$18,1)+COUNTIF(DW$4:DW16,DW16)-1,20)</f>
        <v>20</v>
      </c>
      <c r="DY16" s="44">
        <f t="shared" si="20"/>
        <v>0</v>
      </c>
      <c r="DZ16" s="45" t="str">
        <f t="shared" si="21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39"/>
        <v>0</v>
      </c>
    </row>
    <row r="17" spans="1:134" ht="16" customHeight="1" x14ac:dyDescent="0.15">
      <c r="A17" s="10"/>
      <c r="B17" s="10"/>
      <c r="C17" s="120"/>
      <c r="D17" s="329" t="str">
        <f>classi!B53</f>
        <v>HTM1_19</v>
      </c>
      <c r="E17" s="25">
        <f>classi!C53</f>
        <v>0</v>
      </c>
      <c r="F17" s="25">
        <f>classi!D53</f>
        <v>0</v>
      </c>
      <c r="G17" s="330">
        <f>classi!E53</f>
        <v>0</v>
      </c>
      <c r="H17" s="324"/>
      <c r="I17" s="46"/>
      <c r="J17" s="156"/>
      <c r="K17" s="397">
        <f t="shared" si="22"/>
        <v>2</v>
      </c>
      <c r="L17" s="405">
        <f t="shared" si="23"/>
        <v>0</v>
      </c>
      <c r="M17" s="338">
        <v>0</v>
      </c>
      <c r="N17" s="105">
        <v>0</v>
      </c>
      <c r="O17" s="105">
        <v>0</v>
      </c>
      <c r="P17" s="27"/>
      <c r="Q17" s="28">
        <f t="shared" si="24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25"/>
        <v>0</v>
      </c>
      <c r="W17" s="105">
        <v>0</v>
      </c>
      <c r="X17" s="105">
        <v>0</v>
      </c>
      <c r="Y17" s="105">
        <v>0</v>
      </c>
      <c r="Z17" s="27"/>
      <c r="AA17" s="28">
        <f t="shared" si="26"/>
        <v>0</v>
      </c>
      <c r="AB17" s="105">
        <v>0</v>
      </c>
      <c r="AC17" s="105">
        <v>0</v>
      </c>
      <c r="AD17" s="105">
        <v>0</v>
      </c>
      <c r="AE17" s="27"/>
      <c r="AF17" s="339">
        <f t="shared" si="27"/>
        <v>0</v>
      </c>
      <c r="AG17" s="342">
        <v>0</v>
      </c>
      <c r="AH17" s="107">
        <v>0</v>
      </c>
      <c r="AI17" s="107">
        <v>0</v>
      </c>
      <c r="AJ17" s="27"/>
      <c r="AK17" s="28">
        <f t="shared" si="28"/>
        <v>0</v>
      </c>
      <c r="AL17" s="107">
        <v>0</v>
      </c>
      <c r="AM17" s="107">
        <v>0</v>
      </c>
      <c r="AN17" s="107">
        <v>0</v>
      </c>
      <c r="AO17" s="27"/>
      <c r="AP17" s="28">
        <f t="shared" si="29"/>
        <v>0</v>
      </c>
      <c r="AQ17" s="107">
        <v>0</v>
      </c>
      <c r="AR17" s="107">
        <v>0</v>
      </c>
      <c r="AS17" s="107">
        <v>0</v>
      </c>
      <c r="AT17" s="27"/>
      <c r="AU17" s="28">
        <f t="shared" si="30"/>
        <v>0</v>
      </c>
      <c r="AV17" s="107">
        <v>0</v>
      </c>
      <c r="AW17" s="107">
        <v>0</v>
      </c>
      <c r="AX17" s="107">
        <v>0</v>
      </c>
      <c r="AY17" s="27"/>
      <c r="AZ17" s="339">
        <f t="shared" si="31"/>
        <v>0</v>
      </c>
      <c r="BA17" s="346">
        <f t="shared" si="0"/>
        <v>0</v>
      </c>
      <c r="BB17" s="350">
        <v>0</v>
      </c>
      <c r="BC17" s="29">
        <v>0</v>
      </c>
      <c r="BD17" s="29">
        <v>0</v>
      </c>
      <c r="BE17" s="30"/>
      <c r="BF17" s="28">
        <f t="shared" si="32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3"/>
        <v>0</v>
      </c>
      <c r="DF17" s="39">
        <f t="shared" si="34"/>
        <v>0</v>
      </c>
      <c r="DG17" s="39">
        <f t="shared" si="35"/>
        <v>0</v>
      </c>
      <c r="DH17" s="27"/>
      <c r="DI17" s="351">
        <f t="shared" si="36"/>
        <v>0</v>
      </c>
      <c r="DJ17" s="158">
        <f t="shared" si="6"/>
        <v>0</v>
      </c>
      <c r="DK17" s="110">
        <f t="shared" si="7"/>
        <v>2</v>
      </c>
      <c r="DL17" s="41">
        <f t="shared" si="8"/>
        <v>0</v>
      </c>
      <c r="DM17" s="28">
        <f t="shared" si="9"/>
        <v>0</v>
      </c>
      <c r="DN17" s="28">
        <f t="shared" si="10"/>
        <v>2</v>
      </c>
      <c r="DO17" s="28">
        <f t="shared" si="11"/>
        <v>0</v>
      </c>
      <c r="DP17" s="28">
        <f t="shared" si="12"/>
        <v>0</v>
      </c>
      <c r="DQ17" s="28">
        <f t="shared" si="13"/>
        <v>2</v>
      </c>
      <c r="DR17" s="42">
        <f t="shared" si="14"/>
        <v>0</v>
      </c>
      <c r="DS17" s="42">
        <f t="shared" si="15"/>
        <v>0</v>
      </c>
      <c r="DT17" s="42">
        <f t="shared" si="16"/>
        <v>2</v>
      </c>
      <c r="DU17" s="42">
        <f t="shared" si="17"/>
        <v>0</v>
      </c>
      <c r="DV17" s="42">
        <f t="shared" si="18"/>
        <v>0</v>
      </c>
      <c r="DW17" s="43">
        <f t="shared" si="19"/>
        <v>20</v>
      </c>
      <c r="DX17" s="42">
        <f>IF(DW17&lt;&gt;20,RANK(DW17,$DW$4:$DW$18,1)+COUNTIF(DW$4:DW17,DW17)-1,20)</f>
        <v>20</v>
      </c>
      <c r="DY17" s="44">
        <f t="shared" si="20"/>
        <v>0</v>
      </c>
      <c r="DZ17" s="45" t="str">
        <f t="shared" si="21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39"/>
        <v>0</v>
      </c>
    </row>
    <row r="18" spans="1:134" ht="16" customHeight="1" thickBot="1" x14ac:dyDescent="0.2">
      <c r="A18" s="10"/>
      <c r="B18" s="10"/>
      <c r="C18" s="120"/>
      <c r="D18" s="332" t="str">
        <f>classi!B54</f>
        <v>HTM1_20</v>
      </c>
      <c r="E18" s="93">
        <f>classi!C54</f>
        <v>0</v>
      </c>
      <c r="F18" s="93">
        <f>classi!D54</f>
        <v>0</v>
      </c>
      <c r="G18" s="333">
        <f>classi!E54</f>
        <v>0</v>
      </c>
      <c r="H18" s="325"/>
      <c r="I18" s="92"/>
      <c r="J18" s="336"/>
      <c r="K18" s="398">
        <f t="shared" si="22"/>
        <v>2</v>
      </c>
      <c r="L18" s="406">
        <f t="shared" si="23"/>
        <v>0</v>
      </c>
      <c r="M18" s="340">
        <v>0</v>
      </c>
      <c r="N18" s="106">
        <v>0</v>
      </c>
      <c r="O18" s="106">
        <v>0</v>
      </c>
      <c r="P18" s="94"/>
      <c r="Q18" s="95">
        <f t="shared" si="24"/>
        <v>0</v>
      </c>
      <c r="R18" s="106">
        <v>0</v>
      </c>
      <c r="S18" s="106">
        <v>0</v>
      </c>
      <c r="T18" s="106">
        <f>0</f>
        <v>0</v>
      </c>
      <c r="U18" s="94"/>
      <c r="V18" s="95">
        <f t="shared" si="25"/>
        <v>0</v>
      </c>
      <c r="W18" s="106">
        <v>0</v>
      </c>
      <c r="X18" s="106">
        <v>0</v>
      </c>
      <c r="Y18" s="106">
        <v>0</v>
      </c>
      <c r="Z18" s="94"/>
      <c r="AA18" s="95">
        <f t="shared" si="26"/>
        <v>0</v>
      </c>
      <c r="AB18" s="106">
        <v>0</v>
      </c>
      <c r="AC18" s="106">
        <v>0</v>
      </c>
      <c r="AD18" s="106">
        <v>0</v>
      </c>
      <c r="AE18" s="94"/>
      <c r="AF18" s="341">
        <f t="shared" si="27"/>
        <v>0</v>
      </c>
      <c r="AG18" s="343">
        <v>0</v>
      </c>
      <c r="AH18" s="108">
        <v>0</v>
      </c>
      <c r="AI18" s="108">
        <v>0</v>
      </c>
      <c r="AJ18" s="94"/>
      <c r="AK18" s="95">
        <f t="shared" si="28"/>
        <v>0</v>
      </c>
      <c r="AL18" s="108">
        <v>0</v>
      </c>
      <c r="AM18" s="108">
        <v>0</v>
      </c>
      <c r="AN18" s="108">
        <v>0</v>
      </c>
      <c r="AO18" s="94"/>
      <c r="AP18" s="95">
        <f t="shared" si="29"/>
        <v>0</v>
      </c>
      <c r="AQ18" s="108">
        <v>0</v>
      </c>
      <c r="AR18" s="108">
        <v>0</v>
      </c>
      <c r="AS18" s="108">
        <v>0</v>
      </c>
      <c r="AT18" s="94"/>
      <c r="AU18" s="95">
        <f t="shared" si="30"/>
        <v>0</v>
      </c>
      <c r="AV18" s="108">
        <v>0</v>
      </c>
      <c r="AW18" s="108">
        <v>0</v>
      </c>
      <c r="AX18" s="108">
        <v>0</v>
      </c>
      <c r="AY18" s="94"/>
      <c r="AZ18" s="341">
        <f t="shared" si="31"/>
        <v>0</v>
      </c>
      <c r="BA18" s="347">
        <f t="shared" si="0"/>
        <v>0</v>
      </c>
      <c r="BB18" s="352">
        <v>0</v>
      </c>
      <c r="BC18" s="98">
        <v>0</v>
      </c>
      <c r="BD18" s="98">
        <v>0</v>
      </c>
      <c r="BE18" s="122"/>
      <c r="BF18" s="95">
        <f t="shared" si="32"/>
        <v>0</v>
      </c>
      <c r="BG18" s="98">
        <v>0</v>
      </c>
      <c r="BH18" s="98">
        <v>0</v>
      </c>
      <c r="BI18" s="98">
        <v>0</v>
      </c>
      <c r="BJ18" s="122"/>
      <c r="BK18" s="95">
        <f t="shared" si="1"/>
        <v>0</v>
      </c>
      <c r="BL18" s="98">
        <v>0</v>
      </c>
      <c r="BM18" s="98">
        <v>0</v>
      </c>
      <c r="BN18" s="98">
        <v>0</v>
      </c>
      <c r="BO18" s="122"/>
      <c r="BP18" s="95">
        <f t="shared" si="2"/>
        <v>0</v>
      </c>
      <c r="BQ18" s="98">
        <v>0</v>
      </c>
      <c r="BR18" s="98">
        <v>0</v>
      </c>
      <c r="BS18" s="98">
        <v>0</v>
      </c>
      <c r="BT18" s="122"/>
      <c r="BU18" s="95">
        <f t="shared" si="3"/>
        <v>0</v>
      </c>
      <c r="BV18" s="99">
        <v>0</v>
      </c>
      <c r="BW18" s="99">
        <v>0</v>
      </c>
      <c r="BX18" s="99">
        <v>0</v>
      </c>
      <c r="BY18" s="122"/>
      <c r="BZ18" s="95">
        <f t="shared" si="4"/>
        <v>0</v>
      </c>
      <c r="CA18" s="99">
        <v>0</v>
      </c>
      <c r="CB18" s="99">
        <v>0</v>
      </c>
      <c r="CC18" s="99">
        <v>0</v>
      </c>
      <c r="CD18" s="123"/>
      <c r="CE18" s="100">
        <f t="shared" si="5"/>
        <v>0</v>
      </c>
      <c r="CF18" s="101"/>
      <c r="CG18" s="102"/>
      <c r="CH18" s="102"/>
      <c r="CI18" s="122"/>
      <c r="CJ18" s="102"/>
      <c r="CK18" s="102"/>
      <c r="CL18" s="102"/>
      <c r="CM18" s="122"/>
      <c r="CN18" s="102"/>
      <c r="CO18" s="102"/>
      <c r="CP18" s="102"/>
      <c r="CQ18" s="122"/>
      <c r="CR18" s="102"/>
      <c r="CS18" s="102"/>
      <c r="CT18" s="102"/>
      <c r="CU18" s="122"/>
      <c r="CV18" s="102"/>
      <c r="CW18" s="102"/>
      <c r="CX18" s="102"/>
      <c r="CY18" s="122"/>
      <c r="CZ18" s="102"/>
      <c r="DA18" s="102"/>
      <c r="DB18" s="102"/>
      <c r="DC18" s="124"/>
      <c r="DD18" s="125"/>
      <c r="DE18" s="38">
        <f t="shared" si="33"/>
        <v>0</v>
      </c>
      <c r="DF18" s="39">
        <f t="shared" si="34"/>
        <v>0</v>
      </c>
      <c r="DG18" s="39">
        <f t="shared" si="35"/>
        <v>0</v>
      </c>
      <c r="DH18" s="94"/>
      <c r="DI18" s="353">
        <f t="shared" si="36"/>
        <v>0</v>
      </c>
      <c r="DJ18" s="269">
        <f t="shared" si="6"/>
        <v>0</v>
      </c>
      <c r="DK18" s="126">
        <f t="shared" si="7"/>
        <v>2</v>
      </c>
      <c r="DL18" s="41">
        <f t="shared" si="8"/>
        <v>0</v>
      </c>
      <c r="DM18" s="28">
        <f t="shared" si="9"/>
        <v>0</v>
      </c>
      <c r="DN18" s="28">
        <f t="shared" si="10"/>
        <v>2</v>
      </c>
      <c r="DO18" s="28">
        <f t="shared" si="11"/>
        <v>0</v>
      </c>
      <c r="DP18" s="28">
        <f t="shared" si="12"/>
        <v>0</v>
      </c>
      <c r="DQ18" s="28">
        <f t="shared" si="13"/>
        <v>2</v>
      </c>
      <c r="DR18" s="42">
        <f t="shared" si="14"/>
        <v>0</v>
      </c>
      <c r="DS18" s="42">
        <f t="shared" si="15"/>
        <v>0</v>
      </c>
      <c r="DT18" s="42">
        <f t="shared" si="16"/>
        <v>2</v>
      </c>
      <c r="DU18" s="42">
        <f t="shared" si="17"/>
        <v>0</v>
      </c>
      <c r="DV18" s="42">
        <f t="shared" si="18"/>
        <v>0</v>
      </c>
      <c r="DW18" s="43">
        <f t="shared" si="19"/>
        <v>20</v>
      </c>
      <c r="DX18" s="42">
        <f>IF(DW18&lt;&gt;20,RANK(DW18,$DW$4:$DW$18,1)+COUNTIF(DW$4:DW18,DW18)-1,20)</f>
        <v>20</v>
      </c>
      <c r="DY18" s="44">
        <f t="shared" si="20"/>
        <v>0</v>
      </c>
      <c r="DZ18" s="45" t="str">
        <f t="shared" si="21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39"/>
        <v>0</v>
      </c>
    </row>
    <row r="19" spans="1:134" ht="16.5" customHeight="1" x14ac:dyDescent="0.15">
      <c r="A19" s="10"/>
      <c r="B19" s="10"/>
      <c r="C19" s="120"/>
      <c r="D19" s="466">
        <f>((DJ19*10^3+DL19)*10^3+DO19)*10^3+DR19</f>
        <v>0</v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6"/>
      <c r="BX19" s="466"/>
      <c r="BY19" s="466"/>
      <c r="BZ19" s="466"/>
      <c r="CA19" s="466"/>
      <c r="CB19" s="466"/>
      <c r="CC19" s="466"/>
      <c r="CD19" s="466"/>
      <c r="CE19" s="466"/>
      <c r="CF19" s="466"/>
      <c r="CG19" s="466"/>
      <c r="CH19" s="466"/>
      <c r="CI19" s="466"/>
      <c r="CJ19" s="466"/>
      <c r="CK19" s="466"/>
      <c r="CL19" s="466"/>
      <c r="CM19" s="466"/>
      <c r="CN19" s="466"/>
      <c r="CO19" s="466"/>
      <c r="CP19" s="466"/>
      <c r="CQ19" s="466"/>
      <c r="CR19" s="466"/>
      <c r="CS19" s="466"/>
      <c r="CT19" s="466"/>
      <c r="CU19" s="466"/>
      <c r="CV19" s="466"/>
      <c r="CW19" s="466"/>
      <c r="CX19" s="466"/>
      <c r="CY19" s="466"/>
      <c r="CZ19" s="466"/>
      <c r="DA19" s="466"/>
      <c r="DB19" s="466"/>
      <c r="DC19" s="466"/>
      <c r="DD19" s="466"/>
      <c r="DE19" s="466"/>
      <c r="DF19" s="466"/>
      <c r="DG19" s="466"/>
      <c r="DH19" s="466"/>
      <c r="DI19" s="466"/>
      <c r="DJ19" s="466"/>
      <c r="DK19" s="466"/>
      <c r="DL19" s="466"/>
      <c r="DM19" s="466"/>
      <c r="DN19" s="466"/>
      <c r="DO19" s="466"/>
      <c r="DP19" s="466"/>
      <c r="DQ19" s="466"/>
      <c r="DR19" s="466"/>
      <c r="DS19" s="466"/>
      <c r="DT19" s="466"/>
      <c r="DU19" s="466"/>
      <c r="DV19" s="466"/>
      <c r="DW19" s="466"/>
      <c r="DX19" s="466"/>
      <c r="DY19" s="466"/>
      <c r="DZ19" s="466"/>
      <c r="EA19" s="466"/>
      <c r="EB19" s="466"/>
      <c r="EC19" s="466"/>
      <c r="ED19" s="228"/>
    </row>
    <row r="20" spans="1:134" ht="16" customHeight="1" x14ac:dyDescent="0.15">
      <c r="A20" s="10"/>
      <c r="B20" s="10"/>
      <c r="C20" s="120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6"/>
      <c r="BX20" s="466"/>
      <c r="BY20" s="466"/>
      <c r="BZ20" s="466"/>
      <c r="CA20" s="466"/>
      <c r="CB20" s="466"/>
      <c r="CC20" s="466"/>
      <c r="CD20" s="466"/>
      <c r="CE20" s="466"/>
      <c r="CF20" s="466"/>
      <c r="CG20" s="466"/>
      <c r="CH20" s="466"/>
      <c r="CI20" s="466"/>
      <c r="CJ20" s="466"/>
      <c r="CK20" s="466"/>
      <c r="CL20" s="466"/>
      <c r="CM20" s="466"/>
      <c r="CN20" s="466"/>
      <c r="CO20" s="466"/>
      <c r="CP20" s="466"/>
      <c r="CQ20" s="466"/>
      <c r="CR20" s="466"/>
      <c r="CS20" s="466"/>
      <c r="CT20" s="466"/>
      <c r="CU20" s="466"/>
      <c r="CV20" s="466"/>
      <c r="CW20" s="466"/>
      <c r="CX20" s="466"/>
      <c r="CY20" s="466"/>
      <c r="CZ20" s="466"/>
      <c r="DA20" s="466"/>
      <c r="DB20" s="466"/>
      <c r="DC20" s="466"/>
      <c r="DD20" s="466"/>
      <c r="DE20" s="466"/>
      <c r="DF20" s="466"/>
      <c r="DG20" s="466"/>
      <c r="DH20" s="466"/>
      <c r="DI20" s="466"/>
      <c r="DJ20" s="466"/>
      <c r="DK20" s="466"/>
      <c r="DL20" s="466"/>
      <c r="DM20" s="466"/>
      <c r="DN20" s="466"/>
      <c r="DO20" s="466"/>
      <c r="DP20" s="466"/>
      <c r="DQ20" s="466"/>
      <c r="DR20" s="466"/>
      <c r="DS20" s="466"/>
      <c r="DT20" s="466"/>
      <c r="DU20" s="466"/>
      <c r="DV20" s="466"/>
      <c r="DW20" s="466"/>
      <c r="DX20" s="466"/>
      <c r="DY20" s="466"/>
      <c r="DZ20" s="466"/>
      <c r="EA20" s="466"/>
      <c r="EB20" s="466"/>
      <c r="EC20" s="466"/>
      <c r="ED20" s="109"/>
    </row>
    <row r="21" spans="1:134" ht="16.5" customHeight="1" thickBot="1" x14ac:dyDescent="0.2">
      <c r="A21" s="10"/>
      <c r="B21" s="10"/>
      <c r="C21" s="120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66"/>
      <c r="AU21" s="466"/>
      <c r="AV21" s="466"/>
      <c r="AW21" s="466"/>
      <c r="AX21" s="466"/>
      <c r="AY21" s="466"/>
      <c r="AZ21" s="466"/>
      <c r="BA21" s="466"/>
      <c r="BB21" s="466"/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  <c r="BM21" s="466"/>
      <c r="BN21" s="466"/>
      <c r="BO21" s="466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 s="466"/>
      <c r="CI21" s="466"/>
      <c r="CJ21" s="466"/>
      <c r="CK21" s="466"/>
      <c r="CL21" s="466"/>
      <c r="CM21" s="466"/>
      <c r="CN21" s="466"/>
      <c r="CO21" s="466"/>
      <c r="CP21" s="466"/>
      <c r="CQ21" s="466"/>
      <c r="CR21" s="466"/>
      <c r="CS21" s="466"/>
      <c r="CT21" s="466"/>
      <c r="CU21" s="466"/>
      <c r="CV21" s="466"/>
      <c r="CW21" s="466"/>
      <c r="CX21" s="466"/>
      <c r="CY21" s="466"/>
      <c r="CZ21" s="466"/>
      <c r="DA21" s="466"/>
      <c r="DB21" s="466"/>
      <c r="DC21" s="466"/>
      <c r="DD21" s="466"/>
      <c r="DE21" s="466"/>
      <c r="DF21" s="466"/>
      <c r="DG21" s="466"/>
      <c r="DH21" s="466"/>
      <c r="DI21" s="466"/>
      <c r="DJ21" s="466"/>
      <c r="DK21" s="466"/>
      <c r="DL21" s="466"/>
      <c r="DM21" s="466"/>
      <c r="DN21" s="466"/>
      <c r="DO21" s="466"/>
      <c r="DP21" s="466"/>
      <c r="DQ21" s="466"/>
      <c r="DR21" s="466"/>
      <c r="DS21" s="466"/>
      <c r="DT21" s="466"/>
      <c r="DU21" s="466"/>
      <c r="DV21" s="466"/>
      <c r="DW21" s="466"/>
      <c r="DX21" s="466"/>
      <c r="DY21" s="466"/>
      <c r="DZ21" s="466"/>
      <c r="EA21" s="466"/>
      <c r="EB21" s="466"/>
      <c r="EC21" s="466"/>
      <c r="ED21" s="109"/>
    </row>
    <row r="22" spans="1:134" ht="17" customHeight="1" thickBot="1" x14ac:dyDescent="0.2">
      <c r="A22" s="10"/>
      <c r="B22" s="10"/>
      <c r="C22" s="118"/>
      <c r="D22" s="56" t="str">
        <f>D2</f>
        <v>Heelwork to Music 1</v>
      </c>
      <c r="E22" s="57"/>
      <c r="F22" s="58"/>
      <c r="G22" s="59"/>
      <c r="H22" s="89"/>
      <c r="I22" s="60"/>
      <c r="J22" s="61"/>
      <c r="K22" s="392"/>
      <c r="L22" s="392"/>
      <c r="M22" s="467" t="s">
        <v>21</v>
      </c>
      <c r="N22" s="468"/>
      <c r="O22" s="468"/>
      <c r="P22" s="469"/>
      <c r="Q22" s="470" t="s">
        <v>22</v>
      </c>
      <c r="R22" s="471"/>
      <c r="S22" s="471"/>
      <c r="T22" s="471"/>
      <c r="U22" s="472"/>
      <c r="V22" s="142" t="s">
        <v>23</v>
      </c>
      <c r="W22" s="143"/>
      <c r="X22" s="143"/>
      <c r="Y22" s="143"/>
      <c r="Z22" s="143"/>
      <c r="AA22" s="143"/>
      <c r="AB22" s="143"/>
      <c r="AC22" s="143"/>
      <c r="AD22" s="473" t="s">
        <v>101</v>
      </c>
      <c r="AE22" s="474"/>
      <c r="AF22" s="474"/>
      <c r="AG22" s="475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476"/>
      <c r="BH22" s="476"/>
      <c r="BI22" s="476"/>
      <c r="BJ22" s="476"/>
      <c r="BK22" s="476"/>
      <c r="BL22" s="476"/>
      <c r="BM22" s="476"/>
      <c r="BN22" s="476"/>
      <c r="BO22" s="476"/>
      <c r="BP22" s="476"/>
      <c r="BQ22" s="476"/>
      <c r="BR22" s="476"/>
      <c r="BS22" s="476"/>
      <c r="BT22" s="476"/>
      <c r="BU22" s="476"/>
      <c r="BV22" s="476"/>
      <c r="BW22" s="476"/>
      <c r="BX22" s="476"/>
      <c r="BY22" s="476"/>
      <c r="BZ22" s="476"/>
      <c r="CA22" s="476"/>
      <c r="CB22" s="476"/>
      <c r="CC22" s="476"/>
      <c r="CD22" s="476"/>
      <c r="CE22" s="476"/>
      <c r="CF22" s="476"/>
      <c r="CG22" s="476"/>
      <c r="CH22" s="476"/>
      <c r="CI22" s="476"/>
      <c r="CJ22" s="476"/>
      <c r="CK22" s="476"/>
      <c r="CL22" s="476"/>
      <c r="CM22" s="476"/>
      <c r="CN22" s="476"/>
      <c r="CO22" s="476"/>
      <c r="CP22" s="476"/>
      <c r="CQ22" s="476"/>
      <c r="CR22" s="476"/>
      <c r="CS22" s="476"/>
      <c r="CT22" s="476"/>
      <c r="CU22" s="476"/>
      <c r="CV22" s="476"/>
      <c r="CW22" s="476"/>
      <c r="CX22" s="476"/>
      <c r="CY22" s="476"/>
      <c r="CZ22" s="476"/>
      <c r="DA22" s="476"/>
      <c r="DB22" s="476"/>
      <c r="DC22" s="476"/>
      <c r="DD22" s="476"/>
      <c r="DE22" s="476"/>
      <c r="DF22" s="476"/>
      <c r="DG22" s="476"/>
      <c r="DH22" s="476"/>
      <c r="DI22" s="476"/>
      <c r="DJ22" s="476"/>
      <c r="DK22" s="476"/>
      <c r="DL22" s="476"/>
      <c r="DM22" s="476"/>
      <c r="DN22" s="476"/>
      <c r="DO22" s="476"/>
      <c r="DP22" s="476"/>
      <c r="DQ22" s="476"/>
      <c r="DR22" s="476"/>
      <c r="DS22" s="476"/>
      <c r="DT22" s="476"/>
      <c r="DU22" s="476"/>
      <c r="DV22" s="476"/>
      <c r="DW22" s="476"/>
      <c r="DX22" s="476"/>
      <c r="DY22" s="476"/>
      <c r="DZ22" s="476"/>
      <c r="EA22" s="476"/>
      <c r="EB22" s="476"/>
      <c r="EC22" s="476"/>
      <c r="ED22" s="476"/>
    </row>
    <row r="23" spans="1:134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65"/>
      <c r="J23" s="66"/>
      <c r="K23" s="393"/>
      <c r="L23" s="393"/>
      <c r="M23" s="67" t="s">
        <v>24</v>
      </c>
      <c r="N23" s="68" t="s">
        <v>25</v>
      </c>
      <c r="O23" s="68" t="s">
        <v>26</v>
      </c>
      <c r="P23" s="69" t="s">
        <v>27</v>
      </c>
      <c r="Q23" s="67" t="s">
        <v>28</v>
      </c>
      <c r="R23" s="68" t="s">
        <v>29</v>
      </c>
      <c r="S23" s="68" t="s">
        <v>30</v>
      </c>
      <c r="T23" s="68" t="s">
        <v>31</v>
      </c>
      <c r="U23" s="70" t="s">
        <v>57</v>
      </c>
      <c r="V23" s="139" t="s">
        <v>32</v>
      </c>
      <c r="W23" s="140" t="s">
        <v>33</v>
      </c>
      <c r="X23" s="242" t="s">
        <v>110</v>
      </c>
      <c r="Y23" s="140" t="s">
        <v>34</v>
      </c>
      <c r="Z23" s="140" t="s">
        <v>58</v>
      </c>
      <c r="AA23" s="140" t="s">
        <v>59</v>
      </c>
      <c r="AB23" s="167" t="s">
        <v>60</v>
      </c>
      <c r="AC23" s="166" t="s">
        <v>61</v>
      </c>
      <c r="AD23" s="151" t="s">
        <v>95</v>
      </c>
      <c r="AE23" s="152" t="s">
        <v>1</v>
      </c>
      <c r="AF23" s="153" t="s">
        <v>100</v>
      </c>
      <c r="AG23" s="154" t="s">
        <v>44</v>
      </c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476"/>
      <c r="BH23" s="476"/>
      <c r="BI23" s="476"/>
      <c r="BJ23" s="476"/>
      <c r="BK23" s="476"/>
      <c r="BL23" s="476"/>
      <c r="BM23" s="476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J23" s="476"/>
      <c r="CK23" s="476"/>
      <c r="CL23" s="476"/>
      <c r="CM23" s="476"/>
      <c r="CN23" s="476"/>
      <c r="CO23" s="476"/>
      <c r="CP23" s="476"/>
      <c r="CQ23" s="476"/>
      <c r="CR23" s="476"/>
      <c r="CS23" s="476"/>
      <c r="CT23" s="476"/>
      <c r="CU23" s="476"/>
      <c r="CV23" s="476"/>
      <c r="CW23" s="476"/>
      <c r="CX23" s="476"/>
      <c r="CY23" s="476"/>
      <c r="CZ23" s="476"/>
      <c r="DA23" s="476"/>
      <c r="DB23" s="476"/>
      <c r="DC23" s="476"/>
      <c r="DD23" s="476"/>
      <c r="DE23" s="476"/>
      <c r="DF23" s="476"/>
      <c r="DG23" s="476"/>
      <c r="DH23" s="476"/>
      <c r="DI23" s="476"/>
      <c r="DJ23" s="476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76"/>
    </row>
    <row r="24" spans="1:134" ht="16.5" customHeight="1" x14ac:dyDescent="0.15">
      <c r="A24" s="10"/>
      <c r="B24" s="10"/>
      <c r="C24" s="119">
        <v>1</v>
      </c>
      <c r="D24" s="72">
        <f t="shared" ref="D24:D32" si="40">IF(AB24="-",INDEX(DW$1:DW$18,MATCH(C24,$DX$1:$DX$18,0)),AB24)</f>
        <v>1</v>
      </c>
      <c r="E24" s="74" t="str">
        <f t="shared" ref="E24:E32" si="41">INDEX(E$1:E$18,MATCH(C24,$DX$1:$DX$18,0))</f>
        <v>Liliana</v>
      </c>
      <c r="F24" s="87" t="str">
        <f t="shared" ref="F24:F32" si="42">INDEX(F$1:F$18,MATCH(C24,$DX$1:$DX$18,0))</f>
        <v>Ferrari Bruno</v>
      </c>
      <c r="G24" s="87" t="str">
        <f t="shared" ref="G24:G32" si="43">INDEX(G$1:G$18,MATCH(C24,$DX$1:$DX$18,0))</f>
        <v>Duca Radames</v>
      </c>
      <c r="H24" s="73"/>
      <c r="I24" s="73"/>
      <c r="J24" s="75"/>
      <c r="K24" s="394"/>
      <c r="L24" s="394"/>
      <c r="M24" s="76">
        <f t="shared" ref="M24:M32" si="44">INDEX(Q$1:Q$18,MATCH(C24,$DX$1:$DX$18,0))</f>
        <v>19.333333333333332</v>
      </c>
      <c r="N24" s="77">
        <f t="shared" ref="N24:N32" si="45">INDEX(V$1:V$18,MATCH(C24,$DX$1:$DX$18,0))</f>
        <v>20</v>
      </c>
      <c r="O24" s="77">
        <f t="shared" ref="O24:O32" si="46">INDEX(AA$1:AA$18,MATCH(C24,$DX$1:$DX$18,0))</f>
        <v>19.666666666666668</v>
      </c>
      <c r="P24" s="161">
        <f t="shared" ref="P24:P32" si="47">INDEX(AF$1:AF$18,MATCH(C24,$DX$1:$DX$18,0))</f>
        <v>19.666666666666668</v>
      </c>
      <c r="Q24" s="76">
        <f t="shared" ref="Q24:Q32" si="48">INDEX(AK$1:AK$18,MATCH(C24,$DX$1:$DX$18,0))</f>
        <v>18.666666666666668</v>
      </c>
      <c r="R24" s="77">
        <f t="shared" ref="R24:R32" si="49">INDEX(AP$1:AP$18,MATCH(C24,$DX$1:$DX$18,0))</f>
        <v>19.333333333333332</v>
      </c>
      <c r="S24" s="77">
        <f t="shared" ref="S24:S32" si="50">INDEX(AU$1:AU$18,MATCH(C24,$DX$1:$DX$18,0))</f>
        <v>18.666666666666668</v>
      </c>
      <c r="T24" s="163">
        <f t="shared" ref="T24:T32" si="51">INDEX(AZ$1:AZ$18,MATCH(C24,$DX$1:$DX$18,0))</f>
        <v>17.666666666666668</v>
      </c>
      <c r="U24" s="183">
        <f t="shared" ref="U24:U32" si="52">INDEX(BA$1:BA$18,MATCH(C24,$DX$1:$DX$18,0))</f>
        <v>153</v>
      </c>
      <c r="V24" s="76">
        <f t="shared" ref="V24:V32" si="53">INDEX(BF$1:BF$18,MATCH(C24,$DX$1:$DX$18,0))</f>
        <v>0.39999999999999997</v>
      </c>
      <c r="W24" s="77">
        <f>INDEX(BK$1:BK$18,MATCH(C24,$DX$1:$DX$18,0))</f>
        <v>0</v>
      </c>
      <c r="X24" s="77">
        <f t="shared" ref="X24:X32" si="54">INDEX(BP$1:BP$18,MATCH(C24,$DX$1:$DX$18,0))</f>
        <v>0</v>
      </c>
      <c r="Y24" s="77">
        <f t="shared" ref="Y24:Y32" si="55">INDEX(BU$1:BU$18,MATCH(C24,$DX$1:$DX$18,0))</f>
        <v>0</v>
      </c>
      <c r="Z24" s="77">
        <f t="shared" ref="Z24:Z32" si="56">INDEX(BZ$1:BZ$18,MATCH(C24,$DX$1:$DX$18,0))</f>
        <v>0</v>
      </c>
      <c r="AA24" s="163">
        <f t="shared" ref="AA24:AA32" si="57">INDEX(CE$1:CE$18,MATCH(C24,$DX$1:$DX$18,0))</f>
        <v>0</v>
      </c>
      <c r="AB24" s="168" t="str">
        <f t="shared" ref="AB24:AB32" si="58">INDEX(DZ$1:DZ$18,MATCH(C24,$DX$1:$DX$18,0))</f>
        <v>-</v>
      </c>
      <c r="AC24" s="175">
        <f t="shared" ref="AC24:AC32" si="59">INDEX(DI$1:DI$18,MATCH(C24,$DX$1:$DX$18,0))</f>
        <v>0.39999999999999997</v>
      </c>
      <c r="AD24" s="178">
        <f t="shared" ref="AD24:AD32" si="60">INDEX(DJ$1:DJ$18,MATCH(C24,$DX$1:$DX$18,0))</f>
        <v>152.6</v>
      </c>
      <c r="AE24" s="148" t="str">
        <f t="shared" ref="AE24:AE32" si="61">INDEX(D$1:D$18,MATCH(C24,$DX$1:$DX$18,0))</f>
        <v>HTM1_1</v>
      </c>
      <c r="AF24" s="149">
        <f t="shared" ref="AF24:AF32" si="62">INDEX(DY$1:DY$18,MATCH(C24,$DX$1:$DX$18,0))</f>
        <v>1</v>
      </c>
      <c r="AG24" s="179" t="str">
        <f>IF(AD24&gt;=150,"Point","-")</f>
        <v>Point</v>
      </c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476"/>
      <c r="CG24" s="476"/>
      <c r="CH24" s="476"/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  <c r="CS24" s="476"/>
      <c r="CT24" s="476"/>
      <c r="CU24" s="476"/>
      <c r="CV24" s="476"/>
      <c r="CW24" s="476"/>
      <c r="CX24" s="476"/>
      <c r="CY24" s="476"/>
      <c r="CZ24" s="476"/>
      <c r="DA24" s="476"/>
      <c r="DB24" s="476"/>
      <c r="DC24" s="476"/>
      <c r="DD24" s="476"/>
      <c r="DE24" s="476"/>
      <c r="DF24" s="476"/>
      <c r="DG24" s="476"/>
      <c r="DH24" s="476"/>
      <c r="DI24" s="476"/>
      <c r="DJ24" s="476"/>
      <c r="DK24" s="476"/>
      <c r="DL24" s="476"/>
      <c r="DM24" s="476"/>
      <c r="DN24" s="476"/>
      <c r="DO24" s="476"/>
      <c r="DP24" s="476"/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476"/>
      <c r="EB24" s="476"/>
      <c r="EC24" s="476"/>
      <c r="ED24" s="476"/>
    </row>
    <row r="25" spans="1:134" ht="16" customHeight="1" x14ac:dyDescent="0.15">
      <c r="A25" s="10"/>
      <c r="B25" s="10"/>
      <c r="C25" s="119">
        <v>2</v>
      </c>
      <c r="D25" s="81" t="e">
        <f t="shared" si="40"/>
        <v>#N/A</v>
      </c>
      <c r="E25" s="82" t="e">
        <f t="shared" si="41"/>
        <v>#N/A</v>
      </c>
      <c r="F25" s="25" t="e">
        <f t="shared" si="42"/>
        <v>#N/A</v>
      </c>
      <c r="G25" s="25" t="e">
        <f t="shared" si="43"/>
        <v>#N/A</v>
      </c>
      <c r="H25" s="46"/>
      <c r="I25" s="46"/>
      <c r="J25" s="83"/>
      <c r="K25" s="359"/>
      <c r="L25" s="359"/>
      <c r="M25" s="41" t="e">
        <f t="shared" si="44"/>
        <v>#N/A</v>
      </c>
      <c r="N25" s="28" t="e">
        <f t="shared" si="45"/>
        <v>#N/A</v>
      </c>
      <c r="O25" s="28" t="e">
        <f t="shared" si="46"/>
        <v>#N/A</v>
      </c>
      <c r="P25" s="162" t="e">
        <f t="shared" si="47"/>
        <v>#N/A</v>
      </c>
      <c r="Q25" s="41" t="e">
        <f t="shared" si="48"/>
        <v>#N/A</v>
      </c>
      <c r="R25" s="28" t="e">
        <f t="shared" si="49"/>
        <v>#N/A</v>
      </c>
      <c r="S25" s="28" t="e">
        <f t="shared" si="50"/>
        <v>#N/A</v>
      </c>
      <c r="T25" s="164" t="e">
        <f t="shared" si="51"/>
        <v>#N/A</v>
      </c>
      <c r="U25" s="184" t="e">
        <f t="shared" si="52"/>
        <v>#N/A</v>
      </c>
      <c r="V25" s="41" t="e">
        <f t="shared" si="53"/>
        <v>#N/A</v>
      </c>
      <c r="W25" s="28" t="e">
        <f>INDEX(BK1:BK35,MATCH(C25,$DX1:$DX35,0))</f>
        <v>#N/A</v>
      </c>
      <c r="X25" s="28" t="e">
        <f t="shared" si="54"/>
        <v>#N/A</v>
      </c>
      <c r="Y25" s="28" t="e">
        <f t="shared" si="55"/>
        <v>#N/A</v>
      </c>
      <c r="Z25" s="28" t="e">
        <f t="shared" si="56"/>
        <v>#N/A</v>
      </c>
      <c r="AA25" s="164" t="e">
        <f t="shared" si="57"/>
        <v>#N/A</v>
      </c>
      <c r="AB25" s="169" t="e">
        <f t="shared" si="58"/>
        <v>#N/A</v>
      </c>
      <c r="AC25" s="176" t="e">
        <f t="shared" si="59"/>
        <v>#N/A</v>
      </c>
      <c r="AD25" s="180" t="e">
        <f t="shared" si="60"/>
        <v>#N/A</v>
      </c>
      <c r="AE25" s="43" t="e">
        <f t="shared" si="61"/>
        <v>#N/A</v>
      </c>
      <c r="AF25" s="44" t="e">
        <f t="shared" si="62"/>
        <v>#N/A</v>
      </c>
      <c r="AG25" s="179" t="e">
        <f t="shared" ref="AG25:AG32" si="63">IF(AD25&gt;=150,"Point","-")</f>
        <v>#N/A</v>
      </c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476"/>
      <c r="BH25" s="476"/>
      <c r="BI25" s="476"/>
      <c r="BJ25" s="476"/>
      <c r="BK25" s="476"/>
      <c r="BL25" s="476"/>
      <c r="BM25" s="476"/>
      <c r="BN25" s="476"/>
      <c r="BO25" s="476"/>
      <c r="BP25" s="476"/>
      <c r="BQ25" s="476"/>
      <c r="BR25" s="476"/>
      <c r="BS25" s="476"/>
      <c r="BT25" s="476"/>
      <c r="BU25" s="476"/>
      <c r="BV25" s="476"/>
      <c r="BW25" s="476"/>
      <c r="BX25" s="476"/>
      <c r="BY25" s="476"/>
      <c r="BZ25" s="476"/>
      <c r="CA25" s="476"/>
      <c r="CB25" s="476"/>
      <c r="CC25" s="476"/>
      <c r="CD25" s="476"/>
      <c r="CE25" s="476"/>
      <c r="CF25" s="476"/>
      <c r="CG25" s="476"/>
      <c r="CH25" s="476"/>
      <c r="CI25" s="476"/>
      <c r="CJ25" s="476"/>
      <c r="CK25" s="476"/>
      <c r="CL25" s="476"/>
      <c r="CM25" s="476"/>
      <c r="CN25" s="476"/>
      <c r="CO25" s="476"/>
      <c r="CP25" s="476"/>
      <c r="CQ25" s="476"/>
      <c r="CR25" s="476"/>
      <c r="CS25" s="476"/>
      <c r="CT25" s="476"/>
      <c r="CU25" s="476"/>
      <c r="CV25" s="476"/>
      <c r="CW25" s="476"/>
      <c r="CX25" s="476"/>
      <c r="CY25" s="476"/>
      <c r="CZ25" s="476"/>
      <c r="DA25" s="476"/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</row>
    <row r="26" spans="1:134" ht="16" customHeight="1" x14ac:dyDescent="0.15">
      <c r="A26" s="10"/>
      <c r="B26" s="10"/>
      <c r="C26" s="119">
        <v>3</v>
      </c>
      <c r="D26" s="81" t="e">
        <f t="shared" si="40"/>
        <v>#N/A</v>
      </c>
      <c r="E26" s="82" t="e">
        <f t="shared" si="41"/>
        <v>#N/A</v>
      </c>
      <c r="F26" s="25" t="e">
        <f t="shared" si="42"/>
        <v>#N/A</v>
      </c>
      <c r="G26" s="25" t="e">
        <f t="shared" si="43"/>
        <v>#N/A</v>
      </c>
      <c r="H26" s="46"/>
      <c r="I26" s="46"/>
      <c r="J26" s="83"/>
      <c r="K26" s="359"/>
      <c r="L26" s="359"/>
      <c r="M26" s="41" t="e">
        <f t="shared" si="44"/>
        <v>#N/A</v>
      </c>
      <c r="N26" s="28" t="e">
        <f t="shared" si="45"/>
        <v>#N/A</v>
      </c>
      <c r="O26" s="28" t="e">
        <f t="shared" si="46"/>
        <v>#N/A</v>
      </c>
      <c r="P26" s="162" t="e">
        <f t="shared" si="47"/>
        <v>#N/A</v>
      </c>
      <c r="Q26" s="41" t="e">
        <f t="shared" si="48"/>
        <v>#N/A</v>
      </c>
      <c r="R26" s="28" t="e">
        <f t="shared" si="49"/>
        <v>#N/A</v>
      </c>
      <c r="S26" s="28" t="e">
        <f t="shared" si="50"/>
        <v>#N/A</v>
      </c>
      <c r="T26" s="164" t="e">
        <f t="shared" si="51"/>
        <v>#N/A</v>
      </c>
      <c r="U26" s="184" t="e">
        <f t="shared" si="52"/>
        <v>#N/A</v>
      </c>
      <c r="V26" s="41" t="e">
        <f t="shared" si="53"/>
        <v>#N/A</v>
      </c>
      <c r="W26" s="28" t="e">
        <f>INDEX(BK1:BK35,MATCH(C26,$DX1:$DX35,0))</f>
        <v>#N/A</v>
      </c>
      <c r="X26" s="28" t="e">
        <f t="shared" si="54"/>
        <v>#N/A</v>
      </c>
      <c r="Y26" s="28" t="e">
        <f t="shared" si="55"/>
        <v>#N/A</v>
      </c>
      <c r="Z26" s="28" t="e">
        <f t="shared" si="56"/>
        <v>#N/A</v>
      </c>
      <c r="AA26" s="164" t="e">
        <f t="shared" si="57"/>
        <v>#N/A</v>
      </c>
      <c r="AB26" s="169" t="e">
        <f t="shared" si="58"/>
        <v>#N/A</v>
      </c>
      <c r="AC26" s="176" t="e">
        <f t="shared" si="59"/>
        <v>#N/A</v>
      </c>
      <c r="AD26" s="180" t="e">
        <f t="shared" si="60"/>
        <v>#N/A</v>
      </c>
      <c r="AE26" s="43" t="e">
        <f t="shared" si="61"/>
        <v>#N/A</v>
      </c>
      <c r="AF26" s="44" t="e">
        <f t="shared" si="62"/>
        <v>#N/A</v>
      </c>
      <c r="AG26" s="179" t="e">
        <f t="shared" si="63"/>
        <v>#N/A</v>
      </c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  <c r="CZ26" s="476"/>
      <c r="DA26" s="476"/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</row>
    <row r="27" spans="1:134" ht="16" customHeight="1" x14ac:dyDescent="0.15">
      <c r="A27" s="10"/>
      <c r="B27" s="10"/>
      <c r="C27" s="119">
        <v>4</v>
      </c>
      <c r="D27" s="81" t="e">
        <f t="shared" si="40"/>
        <v>#N/A</v>
      </c>
      <c r="E27" s="82" t="e">
        <f t="shared" si="41"/>
        <v>#N/A</v>
      </c>
      <c r="F27" s="82" t="e">
        <f t="shared" si="42"/>
        <v>#N/A</v>
      </c>
      <c r="G27" s="82" t="e">
        <f t="shared" si="43"/>
        <v>#N/A</v>
      </c>
      <c r="H27" s="46"/>
      <c r="I27" s="46"/>
      <c r="J27" s="83"/>
      <c r="K27" s="359"/>
      <c r="L27" s="359"/>
      <c r="M27" s="41" t="e">
        <f t="shared" si="44"/>
        <v>#N/A</v>
      </c>
      <c r="N27" s="28" t="e">
        <f t="shared" si="45"/>
        <v>#N/A</v>
      </c>
      <c r="O27" s="28" t="e">
        <f t="shared" si="46"/>
        <v>#N/A</v>
      </c>
      <c r="P27" s="162" t="e">
        <f t="shared" si="47"/>
        <v>#N/A</v>
      </c>
      <c r="Q27" s="41" t="e">
        <f t="shared" si="48"/>
        <v>#N/A</v>
      </c>
      <c r="R27" s="28" t="e">
        <f t="shared" si="49"/>
        <v>#N/A</v>
      </c>
      <c r="S27" s="28" t="e">
        <f t="shared" si="50"/>
        <v>#N/A</v>
      </c>
      <c r="T27" s="164" t="e">
        <f t="shared" si="51"/>
        <v>#N/A</v>
      </c>
      <c r="U27" s="184" t="e">
        <f t="shared" si="52"/>
        <v>#N/A</v>
      </c>
      <c r="V27" s="41" t="e">
        <f t="shared" si="53"/>
        <v>#N/A</v>
      </c>
      <c r="W27" s="28" t="e">
        <f>INDEX(BK1:BK35,MATCH(C27,$DX1:$DX35,0))</f>
        <v>#N/A</v>
      </c>
      <c r="X27" s="28" t="e">
        <f t="shared" si="54"/>
        <v>#N/A</v>
      </c>
      <c r="Y27" s="28" t="e">
        <f t="shared" si="55"/>
        <v>#N/A</v>
      </c>
      <c r="Z27" s="28" t="e">
        <f t="shared" si="56"/>
        <v>#N/A</v>
      </c>
      <c r="AA27" s="164" t="e">
        <f t="shared" si="57"/>
        <v>#N/A</v>
      </c>
      <c r="AB27" s="169" t="e">
        <f t="shared" si="58"/>
        <v>#N/A</v>
      </c>
      <c r="AC27" s="176" t="e">
        <f t="shared" si="59"/>
        <v>#N/A</v>
      </c>
      <c r="AD27" s="180" t="e">
        <f t="shared" si="60"/>
        <v>#N/A</v>
      </c>
      <c r="AE27" s="43" t="e">
        <f t="shared" si="61"/>
        <v>#N/A</v>
      </c>
      <c r="AF27" s="44" t="e">
        <f t="shared" si="62"/>
        <v>#N/A</v>
      </c>
      <c r="AG27" s="179" t="e">
        <f t="shared" si="63"/>
        <v>#N/A</v>
      </c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76"/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  <c r="CZ27" s="476"/>
      <c r="DA27" s="476"/>
      <c r="DB27" s="476"/>
      <c r="DC27" s="476"/>
      <c r="DD27" s="476"/>
      <c r="DE27" s="476"/>
      <c r="DF27" s="476"/>
      <c r="DG27" s="476"/>
      <c r="DH27" s="476"/>
      <c r="DI27" s="476"/>
      <c r="DJ27" s="476"/>
      <c r="DK27" s="476"/>
      <c r="DL27" s="476"/>
      <c r="DM27" s="476"/>
      <c r="DN27" s="476"/>
      <c r="DO27" s="476"/>
      <c r="DP27" s="476"/>
      <c r="DQ27" s="476"/>
      <c r="DR27" s="476"/>
      <c r="DS27" s="476"/>
      <c r="DT27" s="476"/>
      <c r="DU27" s="476"/>
      <c r="DV27" s="476"/>
      <c r="DW27" s="476"/>
      <c r="DX27" s="476"/>
      <c r="DY27" s="476"/>
      <c r="DZ27" s="476"/>
      <c r="EA27" s="476"/>
      <c r="EB27" s="476"/>
      <c r="EC27" s="476"/>
      <c r="ED27" s="476"/>
    </row>
    <row r="28" spans="1:134" ht="16" customHeight="1" thickBot="1" x14ac:dyDescent="0.2">
      <c r="A28" s="10"/>
      <c r="B28" s="10"/>
      <c r="C28" s="119">
        <v>5</v>
      </c>
      <c r="D28" s="81" t="e">
        <f t="shared" si="40"/>
        <v>#N/A</v>
      </c>
      <c r="E28" s="82" t="e">
        <f t="shared" si="41"/>
        <v>#N/A</v>
      </c>
      <c r="F28" s="82" t="e">
        <f t="shared" si="42"/>
        <v>#N/A</v>
      </c>
      <c r="G28" s="82" t="e">
        <f t="shared" si="43"/>
        <v>#N/A</v>
      </c>
      <c r="H28" s="46"/>
      <c r="I28" s="46"/>
      <c r="J28" s="83"/>
      <c r="K28" s="359"/>
      <c r="L28" s="359"/>
      <c r="M28" s="41" t="e">
        <f t="shared" si="44"/>
        <v>#N/A</v>
      </c>
      <c r="N28" s="28" t="e">
        <f t="shared" si="45"/>
        <v>#N/A</v>
      </c>
      <c r="O28" s="28" t="e">
        <f t="shared" si="46"/>
        <v>#N/A</v>
      </c>
      <c r="P28" s="160" t="e">
        <f t="shared" si="47"/>
        <v>#N/A</v>
      </c>
      <c r="Q28" s="41" t="e">
        <f t="shared" si="48"/>
        <v>#N/A</v>
      </c>
      <c r="R28" s="28" t="e">
        <f t="shared" si="49"/>
        <v>#N/A</v>
      </c>
      <c r="S28" s="28" t="e">
        <f t="shared" si="50"/>
        <v>#N/A</v>
      </c>
      <c r="T28" s="164" t="e">
        <f t="shared" si="51"/>
        <v>#N/A</v>
      </c>
      <c r="U28" s="184" t="e">
        <f t="shared" si="52"/>
        <v>#N/A</v>
      </c>
      <c r="V28" s="41" t="e">
        <f t="shared" si="53"/>
        <v>#N/A</v>
      </c>
      <c r="W28" s="28" t="e">
        <f>INDEX(BK1:BK35,MATCH(C28,$DX1:$DX35,0))</f>
        <v>#N/A</v>
      </c>
      <c r="X28" s="28" t="e">
        <f t="shared" si="54"/>
        <v>#N/A</v>
      </c>
      <c r="Y28" s="28" t="e">
        <f t="shared" si="55"/>
        <v>#N/A</v>
      </c>
      <c r="Z28" s="28" t="e">
        <f t="shared" si="56"/>
        <v>#N/A</v>
      </c>
      <c r="AA28" s="164" t="e">
        <f t="shared" si="57"/>
        <v>#N/A</v>
      </c>
      <c r="AB28" s="169" t="e">
        <f t="shared" si="58"/>
        <v>#N/A</v>
      </c>
      <c r="AC28" s="176" t="e">
        <f t="shared" si="59"/>
        <v>#N/A</v>
      </c>
      <c r="AD28" s="180" t="e">
        <f t="shared" si="60"/>
        <v>#N/A</v>
      </c>
      <c r="AE28" s="43" t="e">
        <f t="shared" si="61"/>
        <v>#N/A</v>
      </c>
      <c r="AF28" s="44" t="e">
        <f t="shared" si="62"/>
        <v>#N/A</v>
      </c>
      <c r="AG28" s="179" t="e">
        <f t="shared" si="63"/>
        <v>#N/A</v>
      </c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476"/>
      <c r="EB28" s="476"/>
      <c r="EC28" s="476"/>
      <c r="ED28" s="476"/>
    </row>
    <row r="29" spans="1:134" ht="16" customHeight="1" x14ac:dyDescent="0.15">
      <c r="A29" s="10"/>
      <c r="B29" s="10"/>
      <c r="C29" s="119">
        <v>6</v>
      </c>
      <c r="D29" s="81" t="e">
        <f t="shared" si="40"/>
        <v>#N/A</v>
      </c>
      <c r="E29" s="82" t="e">
        <f t="shared" si="41"/>
        <v>#N/A</v>
      </c>
      <c r="F29" s="82" t="e">
        <f t="shared" si="42"/>
        <v>#N/A</v>
      </c>
      <c r="G29" s="82" t="e">
        <f t="shared" si="43"/>
        <v>#N/A</v>
      </c>
      <c r="H29" s="46"/>
      <c r="I29" s="46"/>
      <c r="J29" s="83"/>
      <c r="K29" s="359"/>
      <c r="L29" s="359"/>
      <c r="M29" s="41" t="e">
        <f t="shared" si="44"/>
        <v>#N/A</v>
      </c>
      <c r="N29" s="28" t="e">
        <f t="shared" si="45"/>
        <v>#N/A</v>
      </c>
      <c r="O29" s="28" t="e">
        <f t="shared" si="46"/>
        <v>#N/A</v>
      </c>
      <c r="P29" s="78" t="e">
        <f t="shared" si="47"/>
        <v>#N/A</v>
      </c>
      <c r="Q29" s="41" t="e">
        <f t="shared" si="48"/>
        <v>#N/A</v>
      </c>
      <c r="R29" s="28" t="e">
        <f t="shared" si="49"/>
        <v>#N/A</v>
      </c>
      <c r="S29" s="28" t="e">
        <f t="shared" si="50"/>
        <v>#N/A</v>
      </c>
      <c r="T29" s="164" t="e">
        <f t="shared" si="51"/>
        <v>#N/A</v>
      </c>
      <c r="U29" s="184" t="e">
        <f t="shared" si="52"/>
        <v>#N/A</v>
      </c>
      <c r="V29" s="41" t="e">
        <f t="shared" si="53"/>
        <v>#N/A</v>
      </c>
      <c r="W29" s="28" t="e">
        <f>INDEX(BK1:BK35,MATCH(C29,$DX1:$DX35,0))</f>
        <v>#N/A</v>
      </c>
      <c r="X29" s="28" t="e">
        <f t="shared" si="54"/>
        <v>#N/A</v>
      </c>
      <c r="Y29" s="28" t="e">
        <f t="shared" si="55"/>
        <v>#N/A</v>
      </c>
      <c r="Z29" s="28" t="e">
        <f t="shared" si="56"/>
        <v>#N/A</v>
      </c>
      <c r="AA29" s="164" t="e">
        <f t="shared" si="57"/>
        <v>#N/A</v>
      </c>
      <c r="AB29" s="169" t="e">
        <f t="shared" si="58"/>
        <v>#N/A</v>
      </c>
      <c r="AC29" s="176" t="e">
        <f t="shared" si="59"/>
        <v>#N/A</v>
      </c>
      <c r="AD29" s="180" t="e">
        <f t="shared" si="60"/>
        <v>#N/A</v>
      </c>
      <c r="AE29" s="43" t="e">
        <f t="shared" si="61"/>
        <v>#N/A</v>
      </c>
      <c r="AF29" s="44" t="e">
        <f t="shared" si="62"/>
        <v>#N/A</v>
      </c>
      <c r="AG29" s="179" t="e">
        <f t="shared" si="63"/>
        <v>#N/A</v>
      </c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6"/>
      <c r="CD29" s="476"/>
      <c r="CE29" s="476"/>
      <c r="CF29" s="476"/>
      <c r="CG29" s="476"/>
      <c r="CH29" s="476"/>
      <c r="CI29" s="476"/>
      <c r="CJ29" s="476"/>
      <c r="CK29" s="476"/>
      <c r="CL29" s="476"/>
      <c r="CM29" s="476"/>
      <c r="CN29" s="476"/>
      <c r="CO29" s="476"/>
      <c r="CP29" s="476"/>
      <c r="CQ29" s="476"/>
      <c r="CR29" s="476"/>
      <c r="CS29" s="476"/>
      <c r="CT29" s="476"/>
      <c r="CU29" s="476"/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6"/>
      <c r="DH29" s="476"/>
      <c r="DI29" s="476"/>
      <c r="DJ29" s="476"/>
      <c r="DK29" s="476"/>
      <c r="DL29" s="476"/>
      <c r="DM29" s="476"/>
      <c r="DN29" s="476"/>
      <c r="DO29" s="476"/>
      <c r="DP29" s="476"/>
      <c r="DQ29" s="476"/>
      <c r="DR29" s="476"/>
      <c r="DS29" s="476"/>
      <c r="DT29" s="476"/>
      <c r="DU29" s="476"/>
      <c r="DV29" s="476"/>
      <c r="DW29" s="476"/>
      <c r="DX29" s="476"/>
      <c r="DY29" s="476"/>
      <c r="DZ29" s="476"/>
      <c r="EA29" s="476"/>
      <c r="EB29" s="476"/>
      <c r="EC29" s="476"/>
      <c r="ED29" s="476"/>
    </row>
    <row r="30" spans="1:134" ht="16" customHeight="1" x14ac:dyDescent="0.15">
      <c r="A30" s="10"/>
      <c r="B30" s="10"/>
      <c r="C30" s="119">
        <v>7</v>
      </c>
      <c r="D30" s="81" t="e">
        <f t="shared" si="40"/>
        <v>#N/A</v>
      </c>
      <c r="E30" s="82" t="e">
        <f t="shared" si="41"/>
        <v>#N/A</v>
      </c>
      <c r="F30" s="82" t="e">
        <f t="shared" si="42"/>
        <v>#N/A</v>
      </c>
      <c r="G30" s="82" t="e">
        <f t="shared" si="43"/>
        <v>#N/A</v>
      </c>
      <c r="H30" s="46"/>
      <c r="I30" s="46"/>
      <c r="J30" s="83"/>
      <c r="K30" s="359"/>
      <c r="L30" s="359"/>
      <c r="M30" s="41" t="e">
        <f t="shared" si="44"/>
        <v>#N/A</v>
      </c>
      <c r="N30" s="28" t="e">
        <f t="shared" si="45"/>
        <v>#N/A</v>
      </c>
      <c r="O30" s="28" t="e">
        <f t="shared" si="46"/>
        <v>#N/A</v>
      </c>
      <c r="P30" s="40" t="e">
        <f t="shared" si="47"/>
        <v>#N/A</v>
      </c>
      <c r="Q30" s="41" t="e">
        <f t="shared" si="48"/>
        <v>#N/A</v>
      </c>
      <c r="R30" s="28" t="e">
        <f t="shared" si="49"/>
        <v>#N/A</v>
      </c>
      <c r="S30" s="28" t="e">
        <f t="shared" si="50"/>
        <v>#N/A</v>
      </c>
      <c r="T30" s="164" t="e">
        <f t="shared" si="51"/>
        <v>#N/A</v>
      </c>
      <c r="U30" s="184" t="e">
        <f t="shared" si="52"/>
        <v>#N/A</v>
      </c>
      <c r="V30" s="41" t="e">
        <f t="shared" si="53"/>
        <v>#N/A</v>
      </c>
      <c r="W30" s="28" t="e">
        <f>INDEX(BK1:BK35,MATCH(C30,$DX1:$DX35,0))</f>
        <v>#N/A</v>
      </c>
      <c r="X30" s="28" t="e">
        <f t="shared" si="54"/>
        <v>#N/A</v>
      </c>
      <c r="Y30" s="28" t="e">
        <f t="shared" si="55"/>
        <v>#N/A</v>
      </c>
      <c r="Z30" s="28" t="e">
        <f t="shared" si="56"/>
        <v>#N/A</v>
      </c>
      <c r="AA30" s="164" t="e">
        <f t="shared" si="57"/>
        <v>#N/A</v>
      </c>
      <c r="AB30" s="169" t="e">
        <f t="shared" si="58"/>
        <v>#N/A</v>
      </c>
      <c r="AC30" s="176" t="e">
        <f t="shared" si="59"/>
        <v>#N/A</v>
      </c>
      <c r="AD30" s="180" t="e">
        <f t="shared" si="60"/>
        <v>#N/A</v>
      </c>
      <c r="AE30" s="43" t="e">
        <f t="shared" si="61"/>
        <v>#N/A</v>
      </c>
      <c r="AF30" s="44" t="e">
        <f t="shared" si="62"/>
        <v>#N/A</v>
      </c>
      <c r="AG30" s="179" t="e">
        <f t="shared" si="63"/>
        <v>#N/A</v>
      </c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76"/>
      <c r="BW30" s="476"/>
      <c r="BX30" s="476"/>
      <c r="BY30" s="476"/>
      <c r="BZ30" s="476"/>
      <c r="CA30" s="476"/>
      <c r="CB30" s="476"/>
      <c r="CC30" s="476"/>
      <c r="CD30" s="476"/>
      <c r="CE30" s="476"/>
      <c r="CF30" s="476"/>
      <c r="CG30" s="476"/>
      <c r="CH30" s="476"/>
      <c r="CI30" s="476"/>
      <c r="CJ30" s="476"/>
      <c r="CK30" s="476"/>
      <c r="CL30" s="476"/>
      <c r="CM30" s="476"/>
      <c r="CN30" s="476"/>
      <c r="CO30" s="476"/>
      <c r="CP30" s="476"/>
      <c r="CQ30" s="476"/>
      <c r="CR30" s="476"/>
      <c r="CS30" s="476"/>
      <c r="CT30" s="476"/>
      <c r="CU30" s="476"/>
      <c r="CV30" s="476"/>
      <c r="CW30" s="476"/>
      <c r="CX30" s="476"/>
      <c r="CY30" s="476"/>
      <c r="CZ30" s="476"/>
      <c r="DA30" s="476"/>
      <c r="DB30" s="476"/>
      <c r="DC30" s="476"/>
      <c r="DD30" s="476"/>
      <c r="DE30" s="476"/>
      <c r="DF30" s="476"/>
      <c r="DG30" s="476"/>
      <c r="DH30" s="476"/>
      <c r="DI30" s="476"/>
      <c r="DJ30" s="476"/>
      <c r="DK30" s="476"/>
      <c r="DL30" s="476"/>
      <c r="DM30" s="476"/>
      <c r="DN30" s="476"/>
      <c r="DO30" s="476"/>
      <c r="DP30" s="476"/>
      <c r="DQ30" s="476"/>
      <c r="DR30" s="476"/>
      <c r="DS30" s="476"/>
      <c r="DT30" s="476"/>
      <c r="DU30" s="476"/>
      <c r="DV30" s="476"/>
      <c r="DW30" s="476"/>
      <c r="DX30" s="476"/>
      <c r="DY30" s="476"/>
      <c r="DZ30" s="476"/>
      <c r="EA30" s="476"/>
      <c r="EB30" s="476"/>
      <c r="EC30" s="476"/>
      <c r="ED30" s="476"/>
    </row>
    <row r="31" spans="1:134" ht="16" customHeight="1" x14ac:dyDescent="0.15">
      <c r="A31" s="10"/>
      <c r="B31" s="10"/>
      <c r="C31" s="119">
        <v>8</v>
      </c>
      <c r="D31" s="81" t="e">
        <f t="shared" si="40"/>
        <v>#N/A</v>
      </c>
      <c r="E31" s="82" t="e">
        <f t="shared" si="41"/>
        <v>#N/A</v>
      </c>
      <c r="F31" s="82" t="e">
        <f t="shared" si="42"/>
        <v>#N/A</v>
      </c>
      <c r="G31" s="82" t="e">
        <f t="shared" si="43"/>
        <v>#N/A</v>
      </c>
      <c r="H31" s="46"/>
      <c r="I31" s="46"/>
      <c r="J31" s="83"/>
      <c r="K31" s="359"/>
      <c r="L31" s="359"/>
      <c r="M31" s="41" t="e">
        <f t="shared" si="44"/>
        <v>#N/A</v>
      </c>
      <c r="N31" s="28" t="e">
        <f t="shared" si="45"/>
        <v>#N/A</v>
      </c>
      <c r="O31" s="28" t="e">
        <f t="shared" si="46"/>
        <v>#N/A</v>
      </c>
      <c r="P31" s="40" t="e">
        <f t="shared" si="47"/>
        <v>#N/A</v>
      </c>
      <c r="Q31" s="41" t="e">
        <f t="shared" si="48"/>
        <v>#N/A</v>
      </c>
      <c r="R31" s="28" t="e">
        <f t="shared" si="49"/>
        <v>#N/A</v>
      </c>
      <c r="S31" s="28" t="e">
        <f t="shared" si="50"/>
        <v>#N/A</v>
      </c>
      <c r="T31" s="164" t="e">
        <f t="shared" si="51"/>
        <v>#N/A</v>
      </c>
      <c r="U31" s="184" t="e">
        <f t="shared" si="52"/>
        <v>#N/A</v>
      </c>
      <c r="V31" s="41" t="e">
        <f t="shared" si="53"/>
        <v>#N/A</v>
      </c>
      <c r="W31" s="28" t="e">
        <f>INDEX(BK1:BK35,MATCH(C31,$DX1:$DX35,0))</f>
        <v>#N/A</v>
      </c>
      <c r="X31" s="28" t="e">
        <f t="shared" si="54"/>
        <v>#N/A</v>
      </c>
      <c r="Y31" s="28" t="e">
        <f t="shared" si="55"/>
        <v>#N/A</v>
      </c>
      <c r="Z31" s="28" t="e">
        <f t="shared" si="56"/>
        <v>#N/A</v>
      </c>
      <c r="AA31" s="164" t="e">
        <f t="shared" si="57"/>
        <v>#N/A</v>
      </c>
      <c r="AB31" s="169" t="e">
        <f t="shared" si="58"/>
        <v>#N/A</v>
      </c>
      <c r="AC31" s="176" t="e">
        <f t="shared" si="59"/>
        <v>#N/A</v>
      </c>
      <c r="AD31" s="180" t="e">
        <f t="shared" si="60"/>
        <v>#N/A</v>
      </c>
      <c r="AE31" s="43" t="e">
        <f t="shared" si="61"/>
        <v>#N/A</v>
      </c>
      <c r="AF31" s="44" t="e">
        <f t="shared" si="62"/>
        <v>#N/A</v>
      </c>
      <c r="AG31" s="179" t="e">
        <f t="shared" si="63"/>
        <v>#N/A</v>
      </c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76"/>
      <c r="CP31" s="476"/>
      <c r="CQ31" s="476"/>
      <c r="CR31" s="476"/>
      <c r="CS31" s="476"/>
      <c r="CT31" s="476"/>
      <c r="CU31" s="476"/>
      <c r="CV31" s="476"/>
      <c r="CW31" s="476"/>
      <c r="CX31" s="476"/>
      <c r="CY31" s="476"/>
      <c r="CZ31" s="476"/>
      <c r="DA31" s="476"/>
      <c r="DB31" s="476"/>
      <c r="DC31" s="476"/>
      <c r="DD31" s="476"/>
      <c r="DE31" s="476"/>
      <c r="DF31" s="476"/>
      <c r="DG31" s="476"/>
      <c r="DH31" s="476"/>
      <c r="DI31" s="476"/>
      <c r="DJ31" s="476"/>
      <c r="DK31" s="476"/>
      <c r="DL31" s="476"/>
      <c r="DM31" s="476"/>
      <c r="DN31" s="476"/>
      <c r="DO31" s="476"/>
      <c r="DP31" s="476"/>
      <c r="DQ31" s="476"/>
      <c r="DR31" s="476"/>
      <c r="DS31" s="476"/>
      <c r="DT31" s="476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</row>
    <row r="32" spans="1:134" ht="16.5" customHeight="1" thickBot="1" x14ac:dyDescent="0.2">
      <c r="A32" s="10"/>
      <c r="B32" s="10"/>
      <c r="C32" s="119">
        <v>9</v>
      </c>
      <c r="D32" s="84" t="e">
        <f t="shared" si="40"/>
        <v>#N/A</v>
      </c>
      <c r="E32" s="85" t="e">
        <f t="shared" si="41"/>
        <v>#N/A</v>
      </c>
      <c r="F32" s="85" t="e">
        <f t="shared" si="42"/>
        <v>#N/A</v>
      </c>
      <c r="G32" s="85" t="e">
        <f t="shared" si="43"/>
        <v>#N/A</v>
      </c>
      <c r="H32" s="47"/>
      <c r="I32" s="47"/>
      <c r="J32" s="86"/>
      <c r="K32" s="395"/>
      <c r="L32" s="395"/>
      <c r="M32" s="50" t="e">
        <f t="shared" si="44"/>
        <v>#N/A</v>
      </c>
      <c r="N32" s="48" t="e">
        <f t="shared" si="45"/>
        <v>#N/A</v>
      </c>
      <c r="O32" s="48" t="e">
        <f t="shared" si="46"/>
        <v>#N/A</v>
      </c>
      <c r="P32" s="49" t="e">
        <f t="shared" si="47"/>
        <v>#N/A</v>
      </c>
      <c r="Q32" s="50" t="e">
        <f t="shared" si="48"/>
        <v>#N/A</v>
      </c>
      <c r="R32" s="48" t="e">
        <f t="shared" si="49"/>
        <v>#N/A</v>
      </c>
      <c r="S32" s="48" t="e">
        <f t="shared" si="50"/>
        <v>#N/A</v>
      </c>
      <c r="T32" s="165" t="e">
        <f t="shared" si="51"/>
        <v>#N/A</v>
      </c>
      <c r="U32" s="185" t="e">
        <f t="shared" si="52"/>
        <v>#N/A</v>
      </c>
      <c r="V32" s="50" t="e">
        <f t="shared" si="53"/>
        <v>#N/A</v>
      </c>
      <c r="W32" s="48" t="e">
        <f>INDEX(BK1:BK35,MATCH(C32,$DX1:$DX35,0))</f>
        <v>#N/A</v>
      </c>
      <c r="X32" s="48" t="e">
        <f t="shared" si="54"/>
        <v>#N/A</v>
      </c>
      <c r="Y32" s="48" t="e">
        <f t="shared" si="55"/>
        <v>#N/A</v>
      </c>
      <c r="Z32" s="48" t="e">
        <f t="shared" si="56"/>
        <v>#N/A</v>
      </c>
      <c r="AA32" s="165" t="e">
        <f t="shared" si="57"/>
        <v>#N/A</v>
      </c>
      <c r="AB32" s="170" t="e">
        <f t="shared" si="58"/>
        <v>#N/A</v>
      </c>
      <c r="AC32" s="177" t="e">
        <f t="shared" si="59"/>
        <v>#N/A</v>
      </c>
      <c r="AD32" s="181" t="e">
        <f t="shared" si="60"/>
        <v>#N/A</v>
      </c>
      <c r="AE32" s="129" t="e">
        <f t="shared" si="61"/>
        <v>#N/A</v>
      </c>
      <c r="AF32" s="130" t="e">
        <f t="shared" si="62"/>
        <v>#N/A</v>
      </c>
      <c r="AG32" s="182" t="e">
        <f t="shared" si="63"/>
        <v>#N/A</v>
      </c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  <c r="BK32" s="476"/>
      <c r="BL32" s="476"/>
      <c r="BM32" s="476"/>
      <c r="BN32" s="476"/>
      <c r="BO32" s="476"/>
      <c r="BP32" s="476"/>
      <c r="BQ32" s="476"/>
      <c r="BR32" s="476"/>
      <c r="BS32" s="476"/>
      <c r="BT32" s="476"/>
      <c r="BU32" s="476"/>
      <c r="BV32" s="476"/>
      <c r="BW32" s="476"/>
      <c r="BX32" s="476"/>
      <c r="BY32" s="476"/>
      <c r="BZ32" s="476"/>
      <c r="CA32" s="476"/>
      <c r="CB32" s="476"/>
      <c r="CC32" s="476"/>
      <c r="CD32" s="476"/>
      <c r="CE32" s="476"/>
      <c r="CF32" s="476"/>
      <c r="CG32" s="476"/>
      <c r="CH32" s="476"/>
      <c r="CI32" s="476"/>
      <c r="CJ32" s="476"/>
      <c r="CK32" s="476"/>
      <c r="CL32" s="476"/>
      <c r="CM32" s="476"/>
      <c r="CN32" s="476"/>
      <c r="CO32" s="476"/>
      <c r="CP32" s="476"/>
      <c r="CQ32" s="476"/>
      <c r="CR32" s="476"/>
      <c r="CS32" s="476"/>
      <c r="CT32" s="476"/>
      <c r="CU32" s="476"/>
      <c r="CV32" s="476"/>
      <c r="CW32" s="476"/>
      <c r="CX32" s="476"/>
      <c r="CY32" s="476"/>
      <c r="CZ32" s="476"/>
      <c r="DA32" s="476"/>
      <c r="DB32" s="476"/>
      <c r="DC32" s="476"/>
      <c r="DD32" s="476"/>
      <c r="DE32" s="476"/>
      <c r="DF32" s="476"/>
      <c r="DG32" s="476"/>
      <c r="DH32" s="476"/>
      <c r="DI32" s="476"/>
      <c r="DJ32" s="476"/>
      <c r="DK32" s="476"/>
      <c r="DL32" s="476"/>
      <c r="DM32" s="476"/>
      <c r="DN32" s="476"/>
      <c r="DO32" s="476"/>
      <c r="DP32" s="476"/>
      <c r="DQ32" s="476"/>
      <c r="DR32" s="476"/>
      <c r="DS32" s="476"/>
      <c r="DT32" s="476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</row>
    <row r="33" spans="1:134" ht="16.5" customHeight="1" x14ac:dyDescent="0.15">
      <c r="A33" s="10"/>
      <c r="B33" s="1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6"/>
      <c r="CC33" s="476"/>
      <c r="CD33" s="476"/>
      <c r="CE33" s="476"/>
      <c r="CF33" s="476"/>
      <c r="CG33" s="476"/>
      <c r="CH33" s="476"/>
      <c r="CI33" s="476"/>
      <c r="CJ33" s="476"/>
      <c r="CK33" s="476"/>
      <c r="CL33" s="476"/>
      <c r="CM33" s="476"/>
      <c r="CN33" s="476"/>
      <c r="CO33" s="476"/>
      <c r="CP33" s="476"/>
      <c r="CQ33" s="476"/>
      <c r="CR33" s="476"/>
      <c r="CS33" s="476"/>
      <c r="CT33" s="476"/>
      <c r="CU33" s="476"/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</row>
    <row r="34" spans="1:134" ht="16" customHeight="1" x14ac:dyDescent="0.15">
      <c r="A34" s="10"/>
      <c r="B34" s="10"/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76"/>
      <c r="CM34" s="476"/>
      <c r="CN34" s="476"/>
      <c r="CO34" s="476"/>
      <c r="CP34" s="476"/>
      <c r="CQ34" s="476"/>
      <c r="CR34" s="476"/>
      <c r="CS34" s="476"/>
      <c r="CT34" s="476"/>
      <c r="CU34" s="476"/>
      <c r="CV34" s="476"/>
      <c r="CW34" s="476"/>
      <c r="CX34" s="476"/>
      <c r="CY34" s="476"/>
      <c r="CZ34" s="476"/>
      <c r="DA34" s="476"/>
      <c r="DB34" s="476"/>
      <c r="DC34" s="476"/>
      <c r="DD34" s="476"/>
      <c r="DE34" s="476"/>
      <c r="DF34" s="476"/>
      <c r="DG34" s="476"/>
      <c r="DH34" s="476"/>
      <c r="DI34" s="476"/>
      <c r="DJ34" s="476"/>
      <c r="DK34" s="476"/>
      <c r="DL34" s="476"/>
      <c r="DM34" s="476"/>
      <c r="DN34" s="476"/>
      <c r="DO34" s="476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</row>
    <row r="35" spans="1:134" ht="16" customHeight="1" x14ac:dyDescent="0.15">
      <c r="A35" s="10"/>
      <c r="B35" s="10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6"/>
      <c r="BT35" s="476"/>
      <c r="BU35" s="476"/>
      <c r="BV35" s="476"/>
      <c r="BW35" s="476"/>
      <c r="BX35" s="476"/>
      <c r="BY35" s="476"/>
      <c r="BZ35" s="476"/>
      <c r="CA35" s="476"/>
      <c r="CB35" s="476"/>
      <c r="CC35" s="476"/>
      <c r="CD35" s="476"/>
      <c r="CE35" s="476"/>
      <c r="CF35" s="476"/>
      <c r="CG35" s="476"/>
      <c r="CH35" s="476"/>
      <c r="CI35" s="476"/>
      <c r="CJ35" s="476"/>
      <c r="CK35" s="476"/>
      <c r="CL35" s="476"/>
      <c r="CM35" s="476"/>
      <c r="CN35" s="476"/>
      <c r="CO35" s="476"/>
      <c r="CP35" s="476"/>
      <c r="CQ35" s="476"/>
      <c r="CR35" s="476"/>
      <c r="CS35" s="476"/>
      <c r="CT35" s="476"/>
      <c r="CU35" s="476"/>
      <c r="CV35" s="476"/>
      <c r="CW35" s="476"/>
      <c r="CX35" s="476"/>
      <c r="CY35" s="476"/>
      <c r="CZ35" s="476"/>
      <c r="DA35" s="476"/>
      <c r="DB35" s="476"/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</row>
    <row r="36" spans="1:134" ht="12.75" customHeight="1" x14ac:dyDescent="0.15">
      <c r="D36" s="109"/>
      <c r="E36" s="109"/>
    </row>
  </sheetData>
  <mergeCells count="34">
    <mergeCell ref="D1:EC1"/>
    <mergeCell ref="AG2:AZ2"/>
    <mergeCell ref="D19:EC21"/>
    <mergeCell ref="BB2:DI2"/>
    <mergeCell ref="EB2:ED2"/>
    <mergeCell ref="AQ3:AU3"/>
    <mergeCell ref="CF3:CI3"/>
    <mergeCell ref="DE3:DH3"/>
    <mergeCell ref="CA3:CE3"/>
    <mergeCell ref="K2:L2"/>
    <mergeCell ref="AD22:AG22"/>
    <mergeCell ref="DJ2:DK2"/>
    <mergeCell ref="D2:G2"/>
    <mergeCell ref="M3:Q3"/>
    <mergeCell ref="Q22:U22"/>
    <mergeCell ref="M22:P22"/>
    <mergeCell ref="M2:AF2"/>
    <mergeCell ref="AL3:AP3"/>
    <mergeCell ref="AG3:AK3"/>
    <mergeCell ref="AB3:AF3"/>
    <mergeCell ref="W3:AA3"/>
    <mergeCell ref="R3:V3"/>
    <mergeCell ref="BL3:BP3"/>
    <mergeCell ref="BG3:BK3"/>
    <mergeCell ref="BB3:BF3"/>
    <mergeCell ref="AV3:AZ3"/>
    <mergeCell ref="AH22:ED35"/>
    <mergeCell ref="BV3:BZ3"/>
    <mergeCell ref="BQ3:BU3"/>
    <mergeCell ref="CZ3:DC3"/>
    <mergeCell ref="CV3:CY3"/>
    <mergeCell ref="CR3:CU3"/>
    <mergeCell ref="CN3:CQ3"/>
    <mergeCell ref="CJ3:CM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A688-8B55-C943-A33F-C1B90BB9B54C}">
  <sheetPr>
    <tabColor rgb="FF92D050"/>
  </sheetPr>
  <dimension ref="A1:IW36"/>
  <sheetViews>
    <sheetView showGridLines="0" topLeftCell="L14" zoomScale="150" workbookViewId="0">
      <selection activeCell="BA9" sqref="BA9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25" style="1" customWidth="1"/>
    <col min="16" max="16" width="4" style="1" customWidth="1"/>
    <col min="17" max="17" width="4.375" style="1" customWidth="1"/>
    <col min="18" max="19" width="4.125" style="1" customWidth="1"/>
    <col min="20" max="20" width="4.25" style="1" customWidth="1"/>
    <col min="21" max="21" width="5.25" style="1" customWidth="1"/>
    <col min="22" max="22" width="3.87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</row>
    <row r="2" spans="1:134" ht="17" customHeight="1" thickBot="1" x14ac:dyDescent="0.2">
      <c r="A2" s="10"/>
      <c r="B2" s="10"/>
      <c r="C2" s="120"/>
      <c r="D2" s="521" t="s">
        <v>104</v>
      </c>
      <c r="E2" s="522"/>
      <c r="F2" s="522"/>
      <c r="G2" s="523"/>
      <c r="H2" s="88"/>
      <c r="I2" s="12"/>
      <c r="J2" s="113"/>
      <c r="K2" s="501" t="s">
        <v>101</v>
      </c>
      <c r="L2" s="502"/>
      <c r="M2" s="492" t="s">
        <v>21</v>
      </c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4"/>
      <c r="AG2" s="495" t="s">
        <v>22</v>
      </c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7"/>
      <c r="BA2" s="344" t="s">
        <v>94</v>
      </c>
      <c r="BB2" s="498" t="s">
        <v>23</v>
      </c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500"/>
      <c r="DJ2" s="501" t="s">
        <v>101</v>
      </c>
      <c r="DK2" s="502"/>
      <c r="DL2" s="137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112"/>
      <c r="EB2" s="503" t="s">
        <v>96</v>
      </c>
      <c r="EC2" s="503"/>
      <c r="ED2" s="503"/>
    </row>
    <row r="3" spans="1:134" ht="81.75" customHeight="1" x14ac:dyDescent="0.15">
      <c r="A3" s="10"/>
      <c r="B3" s="10"/>
      <c r="C3" s="120"/>
      <c r="D3" s="354" t="s">
        <v>1</v>
      </c>
      <c r="E3" s="14" t="s">
        <v>2</v>
      </c>
      <c r="F3" s="14" t="s">
        <v>3</v>
      </c>
      <c r="G3" s="355" t="s">
        <v>4</v>
      </c>
      <c r="H3" s="322"/>
      <c r="I3" s="15"/>
      <c r="J3" s="334"/>
      <c r="K3" s="400" t="s">
        <v>45</v>
      </c>
      <c r="L3" s="357" t="s">
        <v>276</v>
      </c>
      <c r="M3" s="512" t="s">
        <v>24</v>
      </c>
      <c r="N3" s="513"/>
      <c r="O3" s="513"/>
      <c r="P3" s="513"/>
      <c r="Q3" s="514"/>
      <c r="R3" s="516" t="s">
        <v>25</v>
      </c>
      <c r="S3" s="513"/>
      <c r="T3" s="513"/>
      <c r="U3" s="513"/>
      <c r="V3" s="514"/>
      <c r="W3" s="516" t="s">
        <v>26</v>
      </c>
      <c r="X3" s="513"/>
      <c r="Y3" s="513"/>
      <c r="Z3" s="513"/>
      <c r="AA3" s="514"/>
      <c r="AB3" s="516" t="s">
        <v>27</v>
      </c>
      <c r="AC3" s="513"/>
      <c r="AD3" s="513"/>
      <c r="AE3" s="513"/>
      <c r="AF3" s="517"/>
      <c r="AG3" s="515" t="s">
        <v>28</v>
      </c>
      <c r="AH3" s="505"/>
      <c r="AI3" s="505"/>
      <c r="AJ3" s="505"/>
      <c r="AK3" s="506"/>
      <c r="AL3" s="504" t="s">
        <v>29</v>
      </c>
      <c r="AM3" s="505"/>
      <c r="AN3" s="505"/>
      <c r="AO3" s="505"/>
      <c r="AP3" s="506"/>
      <c r="AQ3" s="504" t="s">
        <v>30</v>
      </c>
      <c r="AR3" s="505"/>
      <c r="AS3" s="505"/>
      <c r="AT3" s="505"/>
      <c r="AU3" s="506"/>
      <c r="AV3" s="504" t="s">
        <v>31</v>
      </c>
      <c r="AW3" s="505"/>
      <c r="AX3" s="505"/>
      <c r="AY3" s="505"/>
      <c r="AZ3" s="519"/>
      <c r="BA3" s="345" t="s">
        <v>111</v>
      </c>
      <c r="BB3" s="515" t="s">
        <v>32</v>
      </c>
      <c r="BC3" s="505"/>
      <c r="BD3" s="505"/>
      <c r="BE3" s="505"/>
      <c r="BF3" s="506"/>
      <c r="BG3" s="504" t="s">
        <v>33</v>
      </c>
      <c r="BH3" s="505"/>
      <c r="BI3" s="505"/>
      <c r="BJ3" s="505"/>
      <c r="BK3" s="506"/>
      <c r="BL3" s="518" t="s">
        <v>110</v>
      </c>
      <c r="BM3" s="505"/>
      <c r="BN3" s="505"/>
      <c r="BO3" s="505"/>
      <c r="BP3" s="506"/>
      <c r="BQ3" s="504" t="s">
        <v>34</v>
      </c>
      <c r="BR3" s="505"/>
      <c r="BS3" s="505"/>
      <c r="BT3" s="505"/>
      <c r="BU3" s="506"/>
      <c r="BV3" s="504" t="s">
        <v>35</v>
      </c>
      <c r="BW3" s="505"/>
      <c r="BX3" s="505"/>
      <c r="BY3" s="505"/>
      <c r="BZ3" s="506"/>
      <c r="CA3" s="518" t="s">
        <v>108</v>
      </c>
      <c r="CB3" s="505"/>
      <c r="CC3" s="505"/>
      <c r="CD3" s="505"/>
      <c r="CE3" s="507"/>
      <c r="CF3" s="520" t="s">
        <v>36</v>
      </c>
      <c r="CG3" s="505"/>
      <c r="CH3" s="505"/>
      <c r="CI3" s="506"/>
      <c r="CJ3" s="504" t="s">
        <v>37</v>
      </c>
      <c r="CK3" s="505"/>
      <c r="CL3" s="505"/>
      <c r="CM3" s="506"/>
      <c r="CN3" s="504" t="s">
        <v>38</v>
      </c>
      <c r="CO3" s="505"/>
      <c r="CP3" s="505"/>
      <c r="CQ3" s="506"/>
      <c r="CR3" s="504" t="s">
        <v>39</v>
      </c>
      <c r="CS3" s="505"/>
      <c r="CT3" s="505"/>
      <c r="CU3" s="506"/>
      <c r="CV3" s="524" t="s">
        <v>40</v>
      </c>
      <c r="CW3" s="509"/>
      <c r="CX3" s="509"/>
      <c r="CY3" s="510"/>
      <c r="CZ3" s="504" t="s">
        <v>41</v>
      </c>
      <c r="DA3" s="505"/>
      <c r="DB3" s="505"/>
      <c r="DC3" s="507"/>
      <c r="DD3" s="381" t="s">
        <v>109</v>
      </c>
      <c r="DE3" s="520" t="s">
        <v>42</v>
      </c>
      <c r="DF3" s="505"/>
      <c r="DG3" s="505"/>
      <c r="DH3" s="506"/>
      <c r="DI3" s="349" t="s">
        <v>43</v>
      </c>
      <c r="DJ3" s="348" t="s">
        <v>95</v>
      </c>
      <c r="DK3" s="138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LARGE(DJ4:DJ18,1)</f>
        <v>141.23333333333335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34" ht="16" customHeight="1" x14ac:dyDescent="0.15">
      <c r="A4" s="10"/>
      <c r="B4" s="10"/>
      <c r="C4" s="120"/>
      <c r="D4" s="329" t="str">
        <f>classi!B58</f>
        <v>HTM2_1</v>
      </c>
      <c r="E4" s="25" t="str">
        <f>classi!C58</f>
        <v>Sabrina</v>
      </c>
      <c r="F4" s="25" t="str">
        <f>classi!D58</f>
        <v>Riccardi</v>
      </c>
      <c r="G4" s="330" t="str">
        <f>classi!E58</f>
        <v>Baby Boss</v>
      </c>
      <c r="H4" s="323"/>
      <c r="I4" s="26"/>
      <c r="J4" s="335"/>
      <c r="K4" s="397">
        <f>DK4</f>
        <v>1</v>
      </c>
      <c r="L4" s="405">
        <f>DJ4</f>
        <v>141.23333333333335</v>
      </c>
      <c r="M4" s="338">
        <v>18</v>
      </c>
      <c r="N4" s="105">
        <v>18</v>
      </c>
      <c r="O4" s="105">
        <v>17</v>
      </c>
      <c r="P4" s="27"/>
      <c r="Q4" s="28">
        <f>AVERAGE(M4:O4)</f>
        <v>17.666666666666668</v>
      </c>
      <c r="R4" s="105">
        <v>18</v>
      </c>
      <c r="S4" s="105">
        <v>19</v>
      </c>
      <c r="T4" s="105">
        <v>18</v>
      </c>
      <c r="U4" s="27"/>
      <c r="V4" s="28">
        <f>AVERAGE(R4:T4)</f>
        <v>18.333333333333332</v>
      </c>
      <c r="W4" s="105">
        <v>19</v>
      </c>
      <c r="X4" s="105">
        <v>20</v>
      </c>
      <c r="Y4" s="105">
        <v>18</v>
      </c>
      <c r="Z4" s="27"/>
      <c r="AA4" s="28">
        <f>AVERAGE(W4:Y4)</f>
        <v>19</v>
      </c>
      <c r="AB4" s="105">
        <v>18</v>
      </c>
      <c r="AC4" s="105">
        <v>20</v>
      </c>
      <c r="AD4" s="105">
        <v>18</v>
      </c>
      <c r="AE4" s="27"/>
      <c r="AF4" s="339">
        <f>AVERAGE(AB4:AD4)</f>
        <v>18.666666666666668</v>
      </c>
      <c r="AG4" s="342">
        <v>18</v>
      </c>
      <c r="AH4" s="107">
        <v>18</v>
      </c>
      <c r="AI4" s="107">
        <v>16</v>
      </c>
      <c r="AJ4" s="27"/>
      <c r="AK4" s="28">
        <f>AVERAGE(AG4:AI4)</f>
        <v>17.333333333333332</v>
      </c>
      <c r="AL4" s="107">
        <v>17</v>
      </c>
      <c r="AM4" s="107">
        <v>16</v>
      </c>
      <c r="AN4" s="107">
        <v>17</v>
      </c>
      <c r="AO4" s="27"/>
      <c r="AP4" s="28">
        <f>AVERAGE(AL4:AN4)</f>
        <v>16.666666666666668</v>
      </c>
      <c r="AQ4" s="107">
        <v>17</v>
      </c>
      <c r="AR4" s="107">
        <v>17</v>
      </c>
      <c r="AS4" s="107">
        <v>17</v>
      </c>
      <c r="AT4" s="27"/>
      <c r="AU4" s="28">
        <f>AVERAGE(AQ4:AS4)</f>
        <v>17</v>
      </c>
      <c r="AV4" s="107">
        <v>17</v>
      </c>
      <c r="AW4" s="107">
        <v>16</v>
      </c>
      <c r="AX4" s="107">
        <v>17</v>
      </c>
      <c r="AY4" s="27"/>
      <c r="AZ4" s="339">
        <f>AVERAGE(AV4:AX4)</f>
        <v>16.666666666666668</v>
      </c>
      <c r="BA4" s="346">
        <f t="shared" ref="BA4:BA18" si="0">Q4+V4+AA4+AF4+AK4+AP4+AU4+AZ4</f>
        <v>141.33333333333334</v>
      </c>
      <c r="BB4" s="350">
        <v>0</v>
      </c>
      <c r="BC4" s="29">
        <v>0</v>
      </c>
      <c r="BD4" s="29">
        <v>0.1</v>
      </c>
      <c r="BE4" s="30"/>
      <c r="BF4" s="28">
        <f>AVERAGE(BB4:BE4)</f>
        <v>3.3333333333333333E-2</v>
      </c>
      <c r="BG4" s="29">
        <v>0</v>
      </c>
      <c r="BH4" s="29">
        <v>0</v>
      </c>
      <c r="BI4" s="29">
        <v>0</v>
      </c>
      <c r="BJ4" s="30"/>
      <c r="BK4" s="28">
        <f t="shared" ref="BK4:BK18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18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18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18" si="4">AVERAGE(BV4:BY4)</f>
        <v>0</v>
      </c>
      <c r="CA4" s="31">
        <v>0.1</v>
      </c>
      <c r="CB4" s="31">
        <v>0</v>
      </c>
      <c r="CC4" s="31">
        <v>0.1</v>
      </c>
      <c r="CD4" s="32"/>
      <c r="CE4" s="33">
        <f t="shared" ref="CE4:CE18" si="5">AVERAGE(CA4:CD4)</f>
        <v>6.6666666666666666E-2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0.1</v>
      </c>
      <c r="DF4" s="39">
        <f>SUM(BC4,BH4,BM4,BR4,BW4,CB4)</f>
        <v>0</v>
      </c>
      <c r="DG4" s="39">
        <f>SUM(BD4+BI4+BN4+BS4+BX4+CC4)</f>
        <v>0.2</v>
      </c>
      <c r="DH4" s="27"/>
      <c r="DI4" s="351">
        <f>BF4+BK4+BU4+BP4+BZ4+CE4</f>
        <v>0.1</v>
      </c>
      <c r="DJ4" s="158">
        <f t="shared" ref="DJ4:DJ18" si="6">BA4-DI4</f>
        <v>141.23333333333335</v>
      </c>
      <c r="DK4" s="110">
        <f t="shared" ref="DK4:DK18" si="7">RANK(DJ4,$DJ$4:$DJ$18,0)</f>
        <v>1</v>
      </c>
      <c r="DL4" s="41">
        <f t="shared" ref="DL4:DL18" si="8">Q4</f>
        <v>17.666666666666668</v>
      </c>
      <c r="DM4" s="28">
        <f t="shared" ref="DM4:DM18" si="9">DJ4*10^3+DL4</f>
        <v>141251</v>
      </c>
      <c r="DN4" s="28">
        <f t="shared" ref="DN4:DN18" si="10">RANK(DM4,$DM$4:$DM$18,0)</f>
        <v>1</v>
      </c>
      <c r="DO4" s="28">
        <f t="shared" ref="DO4:DO18" si="11">AK4</f>
        <v>17.333333333333332</v>
      </c>
      <c r="DP4" s="28">
        <f t="shared" ref="DP4:DP18" si="12">(DJ4*10^3+DL4)*10^3+DO4</f>
        <v>141251017.33333334</v>
      </c>
      <c r="DQ4" s="28">
        <f t="shared" ref="DQ4:DQ18" si="13">RANK(DP4,$DP$4:$DP$18,0)</f>
        <v>1</v>
      </c>
      <c r="DR4" s="42">
        <f t="shared" ref="DR4:DR18" si="14">V4</f>
        <v>18.333333333333332</v>
      </c>
      <c r="DS4" s="42">
        <f t="shared" ref="DS4:DS18" si="15">((DJ4*10^3+DL4)*10^3+DO4)*10^3+DR4</f>
        <v>141251017351.66669</v>
      </c>
      <c r="DT4" s="42">
        <f t="shared" ref="DT4:DT18" si="16">RANK(DS4,$DS$4:$DS$18,0)</f>
        <v>1</v>
      </c>
      <c r="DU4" s="42">
        <f t="shared" ref="DU4:DU18" si="17">AP4</f>
        <v>16.666666666666668</v>
      </c>
      <c r="DV4" s="42">
        <f t="shared" ref="DV4:DV18" si="18">(((DJ4*10^3+DL4)*10^3+DO4)*10^3+DR4)*10^3+DU4</f>
        <v>141251017351683.34</v>
      </c>
      <c r="DW4" s="43">
        <f t="shared" ref="DW4:DW18" si="19">IF(E4&gt;0,RANK(DV4,$DV$4:$DV$18,0),20)</f>
        <v>1</v>
      </c>
      <c r="DX4" s="42">
        <f>IF(DW4&lt;&gt;20,RANK(DW4,$DW$4:$DW$18,1)+COUNTIF(DW$4:DW4,DW4)-1,20)</f>
        <v>1</v>
      </c>
      <c r="DY4" s="44">
        <f t="shared" ref="DY4:DY18" si="20">DJ4/$DY$3</f>
        <v>1</v>
      </c>
      <c r="DZ4" s="45" t="str">
        <f t="shared" ref="DZ4:DZ18" si="21">IF(COUNTIF(CF4:DC4,"x")&gt;0,"Dis",IF(COUNTIF(DD4,"x")&gt;0,"Abbruch","-"))</f>
        <v>-</v>
      </c>
      <c r="EA4" s="96"/>
      <c r="EB4" s="103">
        <f>M4+R4+W4+AB4+AG4+AL4+AQ4+AV4-DE4</f>
        <v>141.9</v>
      </c>
      <c r="EC4" s="103">
        <f>N4+S4+X4+AC4+AH4+AM4+AR4+AW4-DF4</f>
        <v>144</v>
      </c>
      <c r="ED4" s="103">
        <f>O4+T4+Y4+AD4+AI4+AN4+AS4+AX4-DG4</f>
        <v>137.80000000000001</v>
      </c>
    </row>
    <row r="5" spans="1:134" ht="16" customHeight="1" x14ac:dyDescent="0.15">
      <c r="A5" s="10"/>
      <c r="B5" s="10"/>
      <c r="C5" s="120"/>
      <c r="D5" s="329" t="str">
        <f>classi!B59</f>
        <v>HTM2_2</v>
      </c>
      <c r="E5" s="25" t="str">
        <f>classi!C59</f>
        <v>Patrizia</v>
      </c>
      <c r="F5" s="25" t="str">
        <f>classi!D59</f>
        <v>Zampiero</v>
      </c>
      <c r="G5" s="330" t="str">
        <f>classi!E59</f>
        <v>Paul</v>
      </c>
      <c r="H5" s="324"/>
      <c r="I5" s="46"/>
      <c r="J5" s="156"/>
      <c r="K5" s="397">
        <f t="shared" ref="K5:K18" si="22">DK5</f>
        <v>2</v>
      </c>
      <c r="L5" s="405">
        <f t="shared" ref="L5:L18" si="23">DJ5</f>
        <v>131.33333333333334</v>
      </c>
      <c r="M5" s="338">
        <v>17</v>
      </c>
      <c r="N5" s="105">
        <v>18</v>
      </c>
      <c r="O5" s="105">
        <v>18</v>
      </c>
      <c r="P5" s="27"/>
      <c r="Q5" s="28">
        <f t="shared" ref="Q5:Q18" si="24">AVERAGE(M5:O5)</f>
        <v>17.666666666666668</v>
      </c>
      <c r="R5" s="105">
        <v>16</v>
      </c>
      <c r="S5" s="105">
        <v>18</v>
      </c>
      <c r="T5" s="105">
        <v>16</v>
      </c>
      <c r="U5" s="27"/>
      <c r="V5" s="28">
        <f t="shared" ref="V5:V18" si="25">AVERAGE(R5:T5)</f>
        <v>16.666666666666668</v>
      </c>
      <c r="W5" s="105">
        <v>16</v>
      </c>
      <c r="X5" s="105">
        <v>19</v>
      </c>
      <c r="Y5" s="105">
        <v>18</v>
      </c>
      <c r="Z5" s="27"/>
      <c r="AA5" s="28">
        <f t="shared" ref="AA5:AA18" si="26">AVERAGE(W5:Y5)</f>
        <v>17.666666666666668</v>
      </c>
      <c r="AB5" s="105">
        <v>17</v>
      </c>
      <c r="AC5" s="105">
        <v>19</v>
      </c>
      <c r="AD5" s="105">
        <v>17</v>
      </c>
      <c r="AE5" s="27"/>
      <c r="AF5" s="339">
        <f t="shared" ref="AF5:AF18" si="27">AVERAGE(AB5:AD5)</f>
        <v>17.666666666666668</v>
      </c>
      <c r="AG5" s="342">
        <v>15</v>
      </c>
      <c r="AH5" s="107">
        <v>17</v>
      </c>
      <c r="AI5" s="107">
        <v>16</v>
      </c>
      <c r="AJ5" s="27"/>
      <c r="AK5" s="28">
        <f t="shared" ref="AK5:AK18" si="28">AVERAGE(AG5:AI5)</f>
        <v>16</v>
      </c>
      <c r="AL5" s="107">
        <v>15</v>
      </c>
      <c r="AM5" s="107">
        <v>15</v>
      </c>
      <c r="AN5" s="107">
        <v>15</v>
      </c>
      <c r="AO5" s="27"/>
      <c r="AP5" s="28">
        <f t="shared" ref="AP5:AP18" si="29">AVERAGE(AL5:AN5)</f>
        <v>15</v>
      </c>
      <c r="AQ5" s="107">
        <v>16</v>
      </c>
      <c r="AR5" s="107">
        <v>15</v>
      </c>
      <c r="AS5" s="107">
        <v>15</v>
      </c>
      <c r="AT5" s="27"/>
      <c r="AU5" s="28">
        <f t="shared" ref="AU5:AU18" si="30">AVERAGE(AQ5:AS5)</f>
        <v>15.333333333333334</v>
      </c>
      <c r="AV5" s="107">
        <v>16</v>
      </c>
      <c r="AW5" s="107">
        <v>15</v>
      </c>
      <c r="AX5" s="107">
        <v>15</v>
      </c>
      <c r="AY5" s="27"/>
      <c r="AZ5" s="339">
        <f t="shared" ref="AZ5:AZ18" si="31">AVERAGE(AV5:AX5)</f>
        <v>15.333333333333334</v>
      </c>
      <c r="BA5" s="346">
        <f t="shared" si="0"/>
        <v>131.33333333333334</v>
      </c>
      <c r="BB5" s="350">
        <v>0</v>
      </c>
      <c r="BC5" s="29">
        <v>0</v>
      </c>
      <c r="BD5" s="29">
        <v>0</v>
      </c>
      <c r="BE5" s="30"/>
      <c r="BF5" s="28">
        <f t="shared" ref="BF5:BF18" si="32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8" si="33">SUM(BB5,BG5,BL5,BQ5,BV5,CA5)</f>
        <v>0</v>
      </c>
      <c r="DF5" s="39">
        <f t="shared" ref="DF5:DF18" si="34">SUM(BC5,BH5,BM5,BR5,BW5,CB5)</f>
        <v>0</v>
      </c>
      <c r="DG5" s="39">
        <f t="shared" ref="DG5:DG18" si="35">SUM(BD5+BI5+BN5+BS5+BX5+CC5)</f>
        <v>0</v>
      </c>
      <c r="DH5" s="27"/>
      <c r="DI5" s="351">
        <f t="shared" ref="DI5:DI18" si="36">BF5+BK5+BU5+BP5+BZ5+CE5</f>
        <v>0</v>
      </c>
      <c r="DJ5" s="158">
        <f t="shared" si="6"/>
        <v>131.33333333333334</v>
      </c>
      <c r="DK5" s="110">
        <f t="shared" si="7"/>
        <v>2</v>
      </c>
      <c r="DL5" s="41">
        <f t="shared" si="8"/>
        <v>17.666666666666668</v>
      </c>
      <c r="DM5" s="28">
        <f t="shared" si="9"/>
        <v>131351</v>
      </c>
      <c r="DN5" s="28">
        <f t="shared" si="10"/>
        <v>2</v>
      </c>
      <c r="DO5" s="28">
        <f t="shared" si="11"/>
        <v>16</v>
      </c>
      <c r="DP5" s="28">
        <f t="shared" si="12"/>
        <v>131351016</v>
      </c>
      <c r="DQ5" s="28">
        <f t="shared" si="13"/>
        <v>2</v>
      </c>
      <c r="DR5" s="42">
        <f t="shared" si="14"/>
        <v>16.666666666666668</v>
      </c>
      <c r="DS5" s="42">
        <f t="shared" si="15"/>
        <v>131351016016.66667</v>
      </c>
      <c r="DT5" s="42">
        <f t="shared" si="16"/>
        <v>2</v>
      </c>
      <c r="DU5" s="42">
        <f t="shared" si="17"/>
        <v>15</v>
      </c>
      <c r="DV5" s="42">
        <f t="shared" si="18"/>
        <v>131351016016681.67</v>
      </c>
      <c r="DW5" s="43">
        <f t="shared" si="19"/>
        <v>2</v>
      </c>
      <c r="DX5" s="42">
        <f>IF(DW5&lt;&gt;20,RANK(DW5,$DW$4:$DW$18,1)+COUNTIF(DW$4:DW5,DW5)-1,20)</f>
        <v>2</v>
      </c>
      <c r="DY5" s="44">
        <f t="shared" si="20"/>
        <v>0.92990323341987247</v>
      </c>
      <c r="DZ5" s="45" t="str">
        <f t="shared" si="21"/>
        <v>-</v>
      </c>
      <c r="EA5" s="96"/>
      <c r="EB5" s="103">
        <f t="shared" ref="EB5:EB18" si="37">M5+R5+W5+AB5+AG5+AL5+AQ5+AV5-DE5</f>
        <v>128</v>
      </c>
      <c r="EC5" s="103">
        <f t="shared" ref="EC5:EC18" si="38">N5+S5+X5+AC5+AH5+AM5+AR5+AW5-DF5</f>
        <v>136</v>
      </c>
      <c r="ED5" s="103">
        <f t="shared" ref="ED5:ED18" si="39">O5+T5+Y5+AD5+AI5+AN5+AS5+AX5-DG5</f>
        <v>130</v>
      </c>
    </row>
    <row r="6" spans="1:134" ht="16" customHeight="1" x14ac:dyDescent="0.15">
      <c r="A6" s="10"/>
      <c r="B6" s="10"/>
      <c r="C6" s="120"/>
      <c r="D6" s="329" t="str">
        <f>classi!B60</f>
        <v>HTM2_3</v>
      </c>
      <c r="E6" s="25">
        <f>classi!C60</f>
        <v>0</v>
      </c>
      <c r="F6" s="25">
        <f>classi!D60</f>
        <v>0</v>
      </c>
      <c r="G6" s="330">
        <f>classi!E60</f>
        <v>0</v>
      </c>
      <c r="H6" s="324"/>
      <c r="I6" s="46"/>
      <c r="J6" s="156"/>
      <c r="K6" s="397">
        <f t="shared" si="22"/>
        <v>3</v>
      </c>
      <c r="L6" s="405">
        <f t="shared" si="23"/>
        <v>0</v>
      </c>
      <c r="M6" s="338">
        <v>0</v>
      </c>
      <c r="N6" s="105">
        <v>0</v>
      </c>
      <c r="O6" s="105">
        <v>0</v>
      </c>
      <c r="P6" s="27"/>
      <c r="Q6" s="28">
        <f t="shared" si="24"/>
        <v>0</v>
      </c>
      <c r="R6" s="105">
        <v>0</v>
      </c>
      <c r="S6" s="105">
        <v>0</v>
      </c>
      <c r="T6" s="105">
        <v>0</v>
      </c>
      <c r="U6" s="27"/>
      <c r="V6" s="28">
        <f t="shared" si="25"/>
        <v>0</v>
      </c>
      <c r="W6" s="105">
        <v>0</v>
      </c>
      <c r="X6" s="105">
        <v>0</v>
      </c>
      <c r="Y6" s="105">
        <v>0</v>
      </c>
      <c r="Z6" s="27"/>
      <c r="AA6" s="28">
        <f t="shared" si="26"/>
        <v>0</v>
      </c>
      <c r="AB6" s="105">
        <v>0</v>
      </c>
      <c r="AC6" s="105">
        <v>0</v>
      </c>
      <c r="AD6" s="105">
        <v>0</v>
      </c>
      <c r="AE6" s="27"/>
      <c r="AF6" s="339">
        <f t="shared" si="27"/>
        <v>0</v>
      </c>
      <c r="AG6" s="342">
        <v>0</v>
      </c>
      <c r="AH6" s="107">
        <v>0</v>
      </c>
      <c r="AI6" s="107">
        <v>0</v>
      </c>
      <c r="AJ6" s="27"/>
      <c r="AK6" s="28">
        <f t="shared" si="28"/>
        <v>0</v>
      </c>
      <c r="AL6" s="107">
        <v>0</v>
      </c>
      <c r="AM6" s="107">
        <v>0</v>
      </c>
      <c r="AN6" s="107">
        <v>0</v>
      </c>
      <c r="AO6" s="27"/>
      <c r="AP6" s="28">
        <f t="shared" si="29"/>
        <v>0</v>
      </c>
      <c r="AQ6" s="107">
        <v>0</v>
      </c>
      <c r="AR6" s="107">
        <v>0</v>
      </c>
      <c r="AS6" s="107">
        <v>0</v>
      </c>
      <c r="AT6" s="27"/>
      <c r="AU6" s="28">
        <f t="shared" si="30"/>
        <v>0</v>
      </c>
      <c r="AV6" s="107">
        <v>0</v>
      </c>
      <c r="AW6" s="107">
        <v>0</v>
      </c>
      <c r="AX6" s="107">
        <v>0</v>
      </c>
      <c r="AY6" s="27"/>
      <c r="AZ6" s="339">
        <f t="shared" si="31"/>
        <v>0</v>
      </c>
      <c r="BA6" s="346">
        <f t="shared" si="0"/>
        <v>0</v>
      </c>
      <c r="BB6" s="350">
        <v>0</v>
      </c>
      <c r="BC6" s="29">
        <v>0</v>
      </c>
      <c r="BD6" s="29">
        <v>0</v>
      </c>
      <c r="BE6" s="30"/>
      <c r="BF6" s="28">
        <f t="shared" si="32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3"/>
        <v>0</v>
      </c>
      <c r="DF6" s="39">
        <f t="shared" si="34"/>
        <v>0</v>
      </c>
      <c r="DG6" s="39">
        <f t="shared" si="35"/>
        <v>0</v>
      </c>
      <c r="DH6" s="27"/>
      <c r="DI6" s="351">
        <f t="shared" si="36"/>
        <v>0</v>
      </c>
      <c r="DJ6" s="158">
        <f t="shared" si="6"/>
        <v>0</v>
      </c>
      <c r="DK6" s="110">
        <f t="shared" si="7"/>
        <v>3</v>
      </c>
      <c r="DL6" s="41">
        <f t="shared" si="8"/>
        <v>0</v>
      </c>
      <c r="DM6" s="28">
        <f t="shared" si="9"/>
        <v>0</v>
      </c>
      <c r="DN6" s="28">
        <f t="shared" si="10"/>
        <v>3</v>
      </c>
      <c r="DO6" s="28">
        <f t="shared" si="11"/>
        <v>0</v>
      </c>
      <c r="DP6" s="28">
        <f t="shared" si="12"/>
        <v>0</v>
      </c>
      <c r="DQ6" s="28">
        <f t="shared" si="13"/>
        <v>3</v>
      </c>
      <c r="DR6" s="42">
        <f t="shared" si="14"/>
        <v>0</v>
      </c>
      <c r="DS6" s="42">
        <f t="shared" si="15"/>
        <v>0</v>
      </c>
      <c r="DT6" s="42">
        <f t="shared" si="16"/>
        <v>3</v>
      </c>
      <c r="DU6" s="42">
        <f t="shared" si="17"/>
        <v>0</v>
      </c>
      <c r="DV6" s="42">
        <f t="shared" si="18"/>
        <v>0</v>
      </c>
      <c r="DW6" s="43">
        <f t="shared" si="19"/>
        <v>20</v>
      </c>
      <c r="DX6" s="42">
        <f>IF(DW6&lt;&gt;20,RANK(DW6,$DW$4:$DW$18,1)+COUNTIF(DW$4:DW6,DW6)-1,20)</f>
        <v>20</v>
      </c>
      <c r="DY6" s="44">
        <f t="shared" si="20"/>
        <v>0</v>
      </c>
      <c r="DZ6" s="45" t="str">
        <f t="shared" si="21"/>
        <v>-</v>
      </c>
      <c r="EA6" s="96"/>
      <c r="EB6" s="103">
        <f t="shared" si="37"/>
        <v>0</v>
      </c>
      <c r="EC6" s="103">
        <f t="shared" si="38"/>
        <v>0</v>
      </c>
      <c r="ED6" s="103">
        <f t="shared" si="39"/>
        <v>0</v>
      </c>
    </row>
    <row r="7" spans="1:134" ht="16" customHeight="1" x14ac:dyDescent="0.15">
      <c r="A7" s="10"/>
      <c r="B7" s="10"/>
      <c r="C7" s="120"/>
      <c r="D7" s="329" t="str">
        <f>classi!B61</f>
        <v>HTM2_4</v>
      </c>
      <c r="E7" s="25">
        <f>classi!C61</f>
        <v>0</v>
      </c>
      <c r="F7" s="25">
        <f>classi!D61</f>
        <v>0</v>
      </c>
      <c r="G7" s="330">
        <f>classi!E61</f>
        <v>0</v>
      </c>
      <c r="H7" s="324"/>
      <c r="I7" s="46"/>
      <c r="J7" s="156"/>
      <c r="K7" s="397">
        <f t="shared" si="22"/>
        <v>3</v>
      </c>
      <c r="L7" s="405">
        <f t="shared" si="23"/>
        <v>0</v>
      </c>
      <c r="M7" s="338">
        <v>0</v>
      </c>
      <c r="N7" s="105">
        <v>0</v>
      </c>
      <c r="O7" s="105">
        <v>0</v>
      </c>
      <c r="P7" s="27"/>
      <c r="Q7" s="28">
        <f t="shared" si="24"/>
        <v>0</v>
      </c>
      <c r="R7" s="105">
        <v>0</v>
      </c>
      <c r="S7" s="105">
        <v>0</v>
      </c>
      <c r="T7" s="105">
        <f>0</f>
        <v>0</v>
      </c>
      <c r="U7" s="27"/>
      <c r="V7" s="28">
        <f t="shared" si="25"/>
        <v>0</v>
      </c>
      <c r="W7" s="105">
        <v>0</v>
      </c>
      <c r="X7" s="105">
        <v>0</v>
      </c>
      <c r="Y7" s="105">
        <f>0</f>
        <v>0</v>
      </c>
      <c r="Z7" s="27"/>
      <c r="AA7" s="28">
        <f t="shared" si="26"/>
        <v>0</v>
      </c>
      <c r="AB7" s="105">
        <v>0</v>
      </c>
      <c r="AC7" s="105">
        <v>0</v>
      </c>
      <c r="AD7" s="105">
        <f>0</f>
        <v>0</v>
      </c>
      <c r="AE7" s="27"/>
      <c r="AF7" s="339">
        <f t="shared" si="27"/>
        <v>0</v>
      </c>
      <c r="AG7" s="342">
        <v>0</v>
      </c>
      <c r="AH7" s="107">
        <v>0</v>
      </c>
      <c r="AI7" s="107">
        <f>0</f>
        <v>0</v>
      </c>
      <c r="AJ7" s="27"/>
      <c r="AK7" s="28">
        <f t="shared" si="28"/>
        <v>0</v>
      </c>
      <c r="AL7" s="107">
        <v>0</v>
      </c>
      <c r="AM7" s="107">
        <v>0</v>
      </c>
      <c r="AN7" s="107">
        <f>0</f>
        <v>0</v>
      </c>
      <c r="AO7" s="27"/>
      <c r="AP7" s="28">
        <f t="shared" si="29"/>
        <v>0</v>
      </c>
      <c r="AQ7" s="107">
        <v>0</v>
      </c>
      <c r="AR7" s="107">
        <v>0</v>
      </c>
      <c r="AS7" s="107">
        <f>0</f>
        <v>0</v>
      </c>
      <c r="AT7" s="27"/>
      <c r="AU7" s="28">
        <f t="shared" si="30"/>
        <v>0</v>
      </c>
      <c r="AV7" s="107">
        <v>0</v>
      </c>
      <c r="AW7" s="107">
        <v>0</v>
      </c>
      <c r="AX7" s="107">
        <f>0</f>
        <v>0</v>
      </c>
      <c r="AY7" s="27"/>
      <c r="AZ7" s="339">
        <f t="shared" si="31"/>
        <v>0</v>
      </c>
      <c r="BA7" s="346">
        <f t="shared" si="0"/>
        <v>0</v>
      </c>
      <c r="BB7" s="350">
        <v>0</v>
      </c>
      <c r="BC7" s="29">
        <v>0</v>
      </c>
      <c r="BD7" s="29">
        <v>0</v>
      </c>
      <c r="BE7" s="30"/>
      <c r="BF7" s="28">
        <f t="shared" si="32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3"/>
        <v>0</v>
      </c>
      <c r="DF7" s="39">
        <f t="shared" si="34"/>
        <v>0</v>
      </c>
      <c r="DG7" s="39">
        <f t="shared" si="35"/>
        <v>0</v>
      </c>
      <c r="DH7" s="27"/>
      <c r="DI7" s="351">
        <f t="shared" si="36"/>
        <v>0</v>
      </c>
      <c r="DJ7" s="158">
        <f t="shared" si="6"/>
        <v>0</v>
      </c>
      <c r="DK7" s="110">
        <f t="shared" si="7"/>
        <v>3</v>
      </c>
      <c r="DL7" s="41">
        <f t="shared" si="8"/>
        <v>0</v>
      </c>
      <c r="DM7" s="28">
        <f t="shared" si="9"/>
        <v>0</v>
      </c>
      <c r="DN7" s="28">
        <f t="shared" si="10"/>
        <v>3</v>
      </c>
      <c r="DO7" s="28">
        <f t="shared" si="11"/>
        <v>0</v>
      </c>
      <c r="DP7" s="28">
        <f t="shared" si="12"/>
        <v>0</v>
      </c>
      <c r="DQ7" s="28">
        <f t="shared" si="13"/>
        <v>3</v>
      </c>
      <c r="DR7" s="42">
        <f t="shared" si="14"/>
        <v>0</v>
      </c>
      <c r="DS7" s="42">
        <f t="shared" si="15"/>
        <v>0</v>
      </c>
      <c r="DT7" s="42">
        <f t="shared" si="16"/>
        <v>3</v>
      </c>
      <c r="DU7" s="42">
        <f t="shared" si="17"/>
        <v>0</v>
      </c>
      <c r="DV7" s="42">
        <f t="shared" si="18"/>
        <v>0</v>
      </c>
      <c r="DW7" s="43">
        <f t="shared" si="19"/>
        <v>20</v>
      </c>
      <c r="DX7" s="42">
        <f>IF(DW7&lt;&gt;20,RANK(DW7,$DW$4:$DW$18,1)+COUNTIF(DW$4:DW7,DW7)-1,20)</f>
        <v>20</v>
      </c>
      <c r="DY7" s="44">
        <f t="shared" si="20"/>
        <v>0</v>
      </c>
      <c r="DZ7" s="45" t="str">
        <f t="shared" si="21"/>
        <v>-</v>
      </c>
      <c r="EA7" s="96"/>
      <c r="EB7" s="103">
        <f t="shared" si="37"/>
        <v>0</v>
      </c>
      <c r="EC7" s="103">
        <f t="shared" si="38"/>
        <v>0</v>
      </c>
      <c r="ED7" s="103">
        <f t="shared" si="39"/>
        <v>0</v>
      </c>
    </row>
    <row r="8" spans="1:134" ht="16" customHeight="1" x14ac:dyDescent="0.15">
      <c r="A8" s="10"/>
      <c r="B8" s="10"/>
      <c r="C8" s="120"/>
      <c r="D8" s="329" t="str">
        <f>classi!B62</f>
        <v>HTM2_5</v>
      </c>
      <c r="E8" s="25">
        <f>classi!C62</f>
        <v>0</v>
      </c>
      <c r="F8" s="25">
        <f>classi!D62</f>
        <v>0</v>
      </c>
      <c r="G8" s="330">
        <f>classi!E62</f>
        <v>0</v>
      </c>
      <c r="H8" s="324"/>
      <c r="I8" s="46"/>
      <c r="J8" s="156"/>
      <c r="K8" s="397">
        <f t="shared" si="22"/>
        <v>3</v>
      </c>
      <c r="L8" s="405">
        <f t="shared" si="23"/>
        <v>0</v>
      </c>
      <c r="M8" s="338">
        <v>0</v>
      </c>
      <c r="N8" s="105">
        <v>0</v>
      </c>
      <c r="O8" s="105">
        <v>0</v>
      </c>
      <c r="P8" s="27"/>
      <c r="Q8" s="28">
        <f t="shared" si="24"/>
        <v>0</v>
      </c>
      <c r="R8" s="105">
        <v>0</v>
      </c>
      <c r="S8" s="105">
        <v>0</v>
      </c>
      <c r="T8" s="105">
        <f>0</f>
        <v>0</v>
      </c>
      <c r="U8" s="27"/>
      <c r="V8" s="28">
        <f t="shared" si="25"/>
        <v>0</v>
      </c>
      <c r="W8" s="105">
        <v>0</v>
      </c>
      <c r="X8" s="105">
        <v>0</v>
      </c>
      <c r="Y8" s="105">
        <f>0</f>
        <v>0</v>
      </c>
      <c r="Z8" s="27"/>
      <c r="AA8" s="28">
        <f t="shared" si="26"/>
        <v>0</v>
      </c>
      <c r="AB8" s="105">
        <v>0</v>
      </c>
      <c r="AC8" s="105">
        <v>0</v>
      </c>
      <c r="AD8" s="105">
        <f>0</f>
        <v>0</v>
      </c>
      <c r="AE8" s="27"/>
      <c r="AF8" s="339">
        <f t="shared" si="27"/>
        <v>0</v>
      </c>
      <c r="AG8" s="342">
        <v>0</v>
      </c>
      <c r="AH8" s="107">
        <v>0</v>
      </c>
      <c r="AI8" s="107">
        <f>0</f>
        <v>0</v>
      </c>
      <c r="AJ8" s="27"/>
      <c r="AK8" s="28">
        <f t="shared" si="28"/>
        <v>0</v>
      </c>
      <c r="AL8" s="107">
        <v>0</v>
      </c>
      <c r="AM8" s="107">
        <v>0</v>
      </c>
      <c r="AN8" s="107">
        <f>0</f>
        <v>0</v>
      </c>
      <c r="AO8" s="27"/>
      <c r="AP8" s="28">
        <f t="shared" si="29"/>
        <v>0</v>
      </c>
      <c r="AQ8" s="107">
        <v>0</v>
      </c>
      <c r="AR8" s="107">
        <v>0</v>
      </c>
      <c r="AS8" s="107">
        <f>0</f>
        <v>0</v>
      </c>
      <c r="AT8" s="27"/>
      <c r="AU8" s="28">
        <f t="shared" si="30"/>
        <v>0</v>
      </c>
      <c r="AV8" s="107">
        <v>0</v>
      </c>
      <c r="AW8" s="107">
        <v>0</v>
      </c>
      <c r="AX8" s="107">
        <f>0</f>
        <v>0</v>
      </c>
      <c r="AY8" s="27"/>
      <c r="AZ8" s="339">
        <f t="shared" si="31"/>
        <v>0</v>
      </c>
      <c r="BA8" s="346">
        <f t="shared" si="0"/>
        <v>0</v>
      </c>
      <c r="BB8" s="350">
        <v>0</v>
      </c>
      <c r="BC8" s="29">
        <v>0</v>
      </c>
      <c r="BD8" s="29">
        <v>0</v>
      </c>
      <c r="BE8" s="30"/>
      <c r="BF8" s="28">
        <f t="shared" si="32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3"/>
        <v>0</v>
      </c>
      <c r="DF8" s="39">
        <f t="shared" si="34"/>
        <v>0</v>
      </c>
      <c r="DG8" s="39">
        <f t="shared" si="35"/>
        <v>0</v>
      </c>
      <c r="DH8" s="27"/>
      <c r="DI8" s="351">
        <f t="shared" si="36"/>
        <v>0</v>
      </c>
      <c r="DJ8" s="158">
        <f t="shared" si="6"/>
        <v>0</v>
      </c>
      <c r="DK8" s="110">
        <f t="shared" si="7"/>
        <v>3</v>
      </c>
      <c r="DL8" s="41">
        <f t="shared" si="8"/>
        <v>0</v>
      </c>
      <c r="DM8" s="28">
        <f t="shared" si="9"/>
        <v>0</v>
      </c>
      <c r="DN8" s="28">
        <f t="shared" si="10"/>
        <v>3</v>
      </c>
      <c r="DO8" s="28">
        <f t="shared" si="11"/>
        <v>0</v>
      </c>
      <c r="DP8" s="28">
        <f t="shared" si="12"/>
        <v>0</v>
      </c>
      <c r="DQ8" s="28">
        <f t="shared" si="13"/>
        <v>3</v>
      </c>
      <c r="DR8" s="42">
        <f t="shared" si="14"/>
        <v>0</v>
      </c>
      <c r="DS8" s="42">
        <f t="shared" si="15"/>
        <v>0</v>
      </c>
      <c r="DT8" s="42">
        <f t="shared" si="16"/>
        <v>3</v>
      </c>
      <c r="DU8" s="42">
        <f t="shared" si="17"/>
        <v>0</v>
      </c>
      <c r="DV8" s="42">
        <f t="shared" si="18"/>
        <v>0</v>
      </c>
      <c r="DW8" s="43">
        <f t="shared" si="19"/>
        <v>20</v>
      </c>
      <c r="DX8" s="42">
        <f>IF(DW8&lt;&gt;20,RANK(DW8,$DW$4:$DW$18,1)+COUNTIF(DW$4:DW8,DW8)-1,20)</f>
        <v>20</v>
      </c>
      <c r="DY8" s="44">
        <f t="shared" si="20"/>
        <v>0</v>
      </c>
      <c r="DZ8" s="45" t="str">
        <f t="shared" si="21"/>
        <v>-</v>
      </c>
      <c r="EA8" s="96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34" ht="16" customHeight="1" x14ac:dyDescent="0.15">
      <c r="A9" s="10"/>
      <c r="B9" s="10"/>
      <c r="C9" s="120"/>
      <c r="D9" s="329" t="str">
        <f>classi!B68</f>
        <v>HTM2_11</v>
      </c>
      <c r="E9" s="25">
        <f>classi!C68</f>
        <v>0</v>
      </c>
      <c r="F9" s="25">
        <f>classi!D68</f>
        <v>0</v>
      </c>
      <c r="G9" s="330">
        <f>classi!E68</f>
        <v>0</v>
      </c>
      <c r="H9" s="324"/>
      <c r="I9" s="46"/>
      <c r="J9" s="156"/>
      <c r="K9" s="397">
        <f t="shared" si="22"/>
        <v>3</v>
      </c>
      <c r="L9" s="405">
        <f t="shared" si="23"/>
        <v>0</v>
      </c>
      <c r="M9" s="338">
        <v>0</v>
      </c>
      <c r="N9" s="105">
        <v>0</v>
      </c>
      <c r="O9" s="105">
        <v>0</v>
      </c>
      <c r="P9" s="27"/>
      <c r="Q9" s="28">
        <f t="shared" si="24"/>
        <v>0</v>
      </c>
      <c r="R9" s="105">
        <v>0</v>
      </c>
      <c r="S9" s="105">
        <v>0</v>
      </c>
      <c r="T9" s="105">
        <f>0</f>
        <v>0</v>
      </c>
      <c r="U9" s="27"/>
      <c r="V9" s="28">
        <f t="shared" si="25"/>
        <v>0</v>
      </c>
      <c r="W9" s="105">
        <v>0</v>
      </c>
      <c r="X9" s="105">
        <v>0</v>
      </c>
      <c r="Y9" s="105">
        <f>0</f>
        <v>0</v>
      </c>
      <c r="Z9" s="27"/>
      <c r="AA9" s="28">
        <f t="shared" si="26"/>
        <v>0</v>
      </c>
      <c r="AB9" s="105">
        <v>0</v>
      </c>
      <c r="AC9" s="105">
        <v>0</v>
      </c>
      <c r="AD9" s="105">
        <f>0</f>
        <v>0</v>
      </c>
      <c r="AE9" s="27"/>
      <c r="AF9" s="339">
        <f t="shared" si="27"/>
        <v>0</v>
      </c>
      <c r="AG9" s="342">
        <v>0</v>
      </c>
      <c r="AH9" s="107">
        <v>0</v>
      </c>
      <c r="AI9" s="107">
        <f>0</f>
        <v>0</v>
      </c>
      <c r="AJ9" s="27"/>
      <c r="AK9" s="28">
        <f t="shared" si="28"/>
        <v>0</v>
      </c>
      <c r="AL9" s="107">
        <v>0</v>
      </c>
      <c r="AM9" s="107">
        <v>0</v>
      </c>
      <c r="AN9" s="107">
        <f>0</f>
        <v>0</v>
      </c>
      <c r="AO9" s="27"/>
      <c r="AP9" s="28">
        <f t="shared" si="29"/>
        <v>0</v>
      </c>
      <c r="AQ9" s="107">
        <v>0</v>
      </c>
      <c r="AR9" s="107">
        <v>0</v>
      </c>
      <c r="AS9" s="107">
        <f>0</f>
        <v>0</v>
      </c>
      <c r="AT9" s="27"/>
      <c r="AU9" s="28">
        <f t="shared" si="30"/>
        <v>0</v>
      </c>
      <c r="AV9" s="107">
        <v>0</v>
      </c>
      <c r="AW9" s="107">
        <v>0</v>
      </c>
      <c r="AX9" s="107">
        <f>0</f>
        <v>0</v>
      </c>
      <c r="AY9" s="27"/>
      <c r="AZ9" s="339">
        <f t="shared" si="31"/>
        <v>0</v>
      </c>
      <c r="BA9" s="346">
        <f t="shared" si="0"/>
        <v>0</v>
      </c>
      <c r="BB9" s="350">
        <v>0</v>
      </c>
      <c r="BC9" s="29">
        <v>0</v>
      </c>
      <c r="BD9" s="29">
        <v>0</v>
      </c>
      <c r="BE9" s="30"/>
      <c r="BF9" s="28">
        <f t="shared" si="32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3"/>
        <v>0</v>
      </c>
      <c r="DF9" s="39">
        <f t="shared" si="34"/>
        <v>0</v>
      </c>
      <c r="DG9" s="39">
        <f t="shared" si="35"/>
        <v>0</v>
      </c>
      <c r="DH9" s="27"/>
      <c r="DI9" s="351">
        <f t="shared" si="36"/>
        <v>0</v>
      </c>
      <c r="DJ9" s="158">
        <f t="shared" si="6"/>
        <v>0</v>
      </c>
      <c r="DK9" s="110">
        <f t="shared" si="7"/>
        <v>3</v>
      </c>
      <c r="DL9" s="41">
        <f t="shared" si="8"/>
        <v>0</v>
      </c>
      <c r="DM9" s="28">
        <f t="shared" si="9"/>
        <v>0</v>
      </c>
      <c r="DN9" s="28">
        <f t="shared" si="10"/>
        <v>3</v>
      </c>
      <c r="DO9" s="28">
        <f t="shared" si="11"/>
        <v>0</v>
      </c>
      <c r="DP9" s="28">
        <f t="shared" si="12"/>
        <v>0</v>
      </c>
      <c r="DQ9" s="28">
        <f t="shared" si="13"/>
        <v>3</v>
      </c>
      <c r="DR9" s="42">
        <f t="shared" si="14"/>
        <v>0</v>
      </c>
      <c r="DS9" s="42">
        <f t="shared" si="15"/>
        <v>0</v>
      </c>
      <c r="DT9" s="42">
        <f t="shared" si="16"/>
        <v>3</v>
      </c>
      <c r="DU9" s="42">
        <f t="shared" si="17"/>
        <v>0</v>
      </c>
      <c r="DV9" s="42">
        <f t="shared" si="18"/>
        <v>0</v>
      </c>
      <c r="DW9" s="43">
        <f t="shared" si="19"/>
        <v>20</v>
      </c>
      <c r="DX9" s="42">
        <f>IF(DW9&lt;&gt;20,RANK(DW9,$DW$4:$DW$18,1)+COUNTIF(DW$4:DW9,DW9)-1,20)</f>
        <v>20</v>
      </c>
      <c r="DY9" s="44">
        <f t="shared" si="20"/>
        <v>0</v>
      </c>
      <c r="DZ9" s="45" t="str">
        <f t="shared" si="21"/>
        <v>-</v>
      </c>
      <c r="EA9" s="96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34" ht="16" customHeight="1" x14ac:dyDescent="0.15">
      <c r="A10" s="10"/>
      <c r="B10" s="10"/>
      <c r="C10" s="120"/>
      <c r="D10" s="329" t="str">
        <f>classi!B69</f>
        <v>HTM2_12</v>
      </c>
      <c r="E10" s="25">
        <f>classi!C69</f>
        <v>0</v>
      </c>
      <c r="F10" s="25">
        <f>classi!D69</f>
        <v>0</v>
      </c>
      <c r="G10" s="330">
        <f>classi!E69</f>
        <v>0</v>
      </c>
      <c r="H10" s="324"/>
      <c r="I10" s="46"/>
      <c r="J10" s="156"/>
      <c r="K10" s="397">
        <f t="shared" si="22"/>
        <v>3</v>
      </c>
      <c r="L10" s="405">
        <f t="shared" si="23"/>
        <v>0</v>
      </c>
      <c r="M10" s="338">
        <v>0</v>
      </c>
      <c r="N10" s="105">
        <v>0</v>
      </c>
      <c r="O10" s="105">
        <v>0</v>
      </c>
      <c r="P10" s="27"/>
      <c r="Q10" s="28">
        <f t="shared" si="24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25"/>
        <v>0</v>
      </c>
      <c r="W10" s="105">
        <v>0</v>
      </c>
      <c r="X10" s="105">
        <v>0</v>
      </c>
      <c r="Y10" s="105">
        <v>0</v>
      </c>
      <c r="Z10" s="27"/>
      <c r="AA10" s="28">
        <f t="shared" si="26"/>
        <v>0</v>
      </c>
      <c r="AB10" s="105">
        <v>0</v>
      </c>
      <c r="AC10" s="105">
        <v>0</v>
      </c>
      <c r="AD10" s="105">
        <v>0</v>
      </c>
      <c r="AE10" s="27"/>
      <c r="AF10" s="339">
        <f t="shared" si="27"/>
        <v>0</v>
      </c>
      <c r="AG10" s="342">
        <v>0</v>
      </c>
      <c r="AH10" s="107">
        <v>0</v>
      </c>
      <c r="AI10" s="107">
        <v>0</v>
      </c>
      <c r="AJ10" s="27"/>
      <c r="AK10" s="28">
        <f t="shared" si="28"/>
        <v>0</v>
      </c>
      <c r="AL10" s="107">
        <v>0</v>
      </c>
      <c r="AM10" s="107">
        <v>0</v>
      </c>
      <c r="AN10" s="107">
        <v>0</v>
      </c>
      <c r="AO10" s="27"/>
      <c r="AP10" s="28">
        <f t="shared" si="29"/>
        <v>0</v>
      </c>
      <c r="AQ10" s="107">
        <v>0</v>
      </c>
      <c r="AR10" s="107">
        <v>0</v>
      </c>
      <c r="AS10" s="107">
        <v>0</v>
      </c>
      <c r="AT10" s="27"/>
      <c r="AU10" s="28">
        <f t="shared" si="30"/>
        <v>0</v>
      </c>
      <c r="AV10" s="107">
        <v>0</v>
      </c>
      <c r="AW10" s="107">
        <v>0</v>
      </c>
      <c r="AX10" s="107">
        <v>0</v>
      </c>
      <c r="AY10" s="27"/>
      <c r="AZ10" s="339">
        <f t="shared" si="31"/>
        <v>0</v>
      </c>
      <c r="BA10" s="346">
        <f t="shared" si="0"/>
        <v>0</v>
      </c>
      <c r="BB10" s="350">
        <v>0</v>
      </c>
      <c r="BC10" s="29">
        <v>0</v>
      </c>
      <c r="BD10" s="29">
        <v>0</v>
      </c>
      <c r="BE10" s="30"/>
      <c r="BF10" s="28">
        <f t="shared" si="32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3"/>
        <v>0</v>
      </c>
      <c r="DF10" s="39">
        <f t="shared" si="34"/>
        <v>0</v>
      </c>
      <c r="DG10" s="39">
        <f t="shared" si="35"/>
        <v>0</v>
      </c>
      <c r="DH10" s="27"/>
      <c r="DI10" s="351">
        <f t="shared" si="36"/>
        <v>0</v>
      </c>
      <c r="DJ10" s="158">
        <f t="shared" si="6"/>
        <v>0</v>
      </c>
      <c r="DK10" s="110">
        <f t="shared" si="7"/>
        <v>3</v>
      </c>
      <c r="DL10" s="41">
        <f t="shared" si="8"/>
        <v>0</v>
      </c>
      <c r="DM10" s="28">
        <f t="shared" si="9"/>
        <v>0</v>
      </c>
      <c r="DN10" s="28">
        <f t="shared" si="10"/>
        <v>3</v>
      </c>
      <c r="DO10" s="28">
        <f t="shared" si="11"/>
        <v>0</v>
      </c>
      <c r="DP10" s="28">
        <f t="shared" si="12"/>
        <v>0</v>
      </c>
      <c r="DQ10" s="28">
        <f t="shared" si="13"/>
        <v>3</v>
      </c>
      <c r="DR10" s="42">
        <f t="shared" si="14"/>
        <v>0</v>
      </c>
      <c r="DS10" s="42">
        <f t="shared" si="15"/>
        <v>0</v>
      </c>
      <c r="DT10" s="42">
        <f t="shared" si="16"/>
        <v>3</v>
      </c>
      <c r="DU10" s="42">
        <f t="shared" si="17"/>
        <v>0</v>
      </c>
      <c r="DV10" s="42">
        <f t="shared" si="18"/>
        <v>0</v>
      </c>
      <c r="DW10" s="43">
        <f t="shared" si="19"/>
        <v>20</v>
      </c>
      <c r="DX10" s="42">
        <f>IF(DW10&lt;&gt;20,RANK(DW10,$DW$4:$DW$18,1)+COUNTIF(DW$4:DW10,DW10)-1,20)</f>
        <v>20</v>
      </c>
      <c r="DY10" s="44">
        <f t="shared" si="20"/>
        <v>0</v>
      </c>
      <c r="DZ10" s="45" t="str">
        <f t="shared" si="21"/>
        <v>-</v>
      </c>
      <c r="EA10" s="96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34" ht="16" customHeight="1" x14ac:dyDescent="0.15">
      <c r="A11" s="10"/>
      <c r="B11" s="10"/>
      <c r="C11" s="120"/>
      <c r="D11" s="329" t="str">
        <f>classi!B70</f>
        <v>HTM2_13</v>
      </c>
      <c r="E11" s="25">
        <f>classi!C70</f>
        <v>0</v>
      </c>
      <c r="F11" s="25">
        <f>classi!D70</f>
        <v>0</v>
      </c>
      <c r="G11" s="330">
        <f>classi!E70</f>
        <v>0</v>
      </c>
      <c r="H11" s="324"/>
      <c r="I11" s="46"/>
      <c r="J11" s="156"/>
      <c r="K11" s="397">
        <f t="shared" si="22"/>
        <v>3</v>
      </c>
      <c r="L11" s="405">
        <f t="shared" si="23"/>
        <v>0</v>
      </c>
      <c r="M11" s="338">
        <v>0</v>
      </c>
      <c r="N11" s="105">
        <v>0</v>
      </c>
      <c r="O11" s="105">
        <v>0</v>
      </c>
      <c r="P11" s="27"/>
      <c r="Q11" s="28">
        <f t="shared" si="24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25"/>
        <v>0</v>
      </c>
      <c r="W11" s="105">
        <v>0</v>
      </c>
      <c r="X11" s="105">
        <v>0</v>
      </c>
      <c r="Y11" s="105">
        <v>0</v>
      </c>
      <c r="Z11" s="27"/>
      <c r="AA11" s="28">
        <f t="shared" si="26"/>
        <v>0</v>
      </c>
      <c r="AB11" s="105">
        <v>0</v>
      </c>
      <c r="AC11" s="105">
        <v>0</v>
      </c>
      <c r="AD11" s="105">
        <v>0</v>
      </c>
      <c r="AE11" s="27"/>
      <c r="AF11" s="339">
        <f t="shared" si="27"/>
        <v>0</v>
      </c>
      <c r="AG11" s="342">
        <v>0</v>
      </c>
      <c r="AH11" s="107">
        <v>0</v>
      </c>
      <c r="AI11" s="107">
        <v>0</v>
      </c>
      <c r="AJ11" s="27"/>
      <c r="AK11" s="28">
        <f t="shared" si="28"/>
        <v>0</v>
      </c>
      <c r="AL11" s="107">
        <v>0</v>
      </c>
      <c r="AM11" s="107">
        <v>0</v>
      </c>
      <c r="AN11" s="107">
        <v>0</v>
      </c>
      <c r="AO11" s="27"/>
      <c r="AP11" s="28">
        <f t="shared" si="29"/>
        <v>0</v>
      </c>
      <c r="AQ11" s="107">
        <v>0</v>
      </c>
      <c r="AR11" s="107">
        <v>0</v>
      </c>
      <c r="AS11" s="107">
        <v>0</v>
      </c>
      <c r="AT11" s="27"/>
      <c r="AU11" s="28">
        <f t="shared" si="30"/>
        <v>0</v>
      </c>
      <c r="AV11" s="107">
        <v>0</v>
      </c>
      <c r="AW11" s="107">
        <v>0</v>
      </c>
      <c r="AX11" s="107">
        <v>0</v>
      </c>
      <c r="AY11" s="27"/>
      <c r="AZ11" s="339">
        <f t="shared" si="31"/>
        <v>0</v>
      </c>
      <c r="BA11" s="346">
        <f t="shared" si="0"/>
        <v>0</v>
      </c>
      <c r="BB11" s="350">
        <v>0</v>
      </c>
      <c r="BC11" s="29">
        <v>0</v>
      </c>
      <c r="BD11" s="29">
        <v>0</v>
      </c>
      <c r="BE11" s="30"/>
      <c r="BF11" s="28">
        <f t="shared" si="32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3"/>
        <v>0</v>
      </c>
      <c r="DF11" s="39">
        <f t="shared" si="34"/>
        <v>0</v>
      </c>
      <c r="DG11" s="39">
        <f t="shared" si="35"/>
        <v>0</v>
      </c>
      <c r="DH11" s="27"/>
      <c r="DI11" s="351">
        <f t="shared" si="36"/>
        <v>0</v>
      </c>
      <c r="DJ11" s="158">
        <f t="shared" si="6"/>
        <v>0</v>
      </c>
      <c r="DK11" s="110">
        <f t="shared" si="7"/>
        <v>3</v>
      </c>
      <c r="DL11" s="41">
        <f t="shared" si="8"/>
        <v>0</v>
      </c>
      <c r="DM11" s="28">
        <f t="shared" si="9"/>
        <v>0</v>
      </c>
      <c r="DN11" s="28">
        <f t="shared" si="10"/>
        <v>3</v>
      </c>
      <c r="DO11" s="28">
        <f t="shared" si="11"/>
        <v>0</v>
      </c>
      <c r="DP11" s="28">
        <f t="shared" si="12"/>
        <v>0</v>
      </c>
      <c r="DQ11" s="28">
        <f t="shared" si="13"/>
        <v>3</v>
      </c>
      <c r="DR11" s="42">
        <f t="shared" si="14"/>
        <v>0</v>
      </c>
      <c r="DS11" s="42">
        <f t="shared" si="15"/>
        <v>0</v>
      </c>
      <c r="DT11" s="42">
        <f t="shared" si="16"/>
        <v>3</v>
      </c>
      <c r="DU11" s="42">
        <f t="shared" si="17"/>
        <v>0</v>
      </c>
      <c r="DV11" s="42">
        <f t="shared" si="18"/>
        <v>0</v>
      </c>
      <c r="DW11" s="43">
        <f t="shared" si="19"/>
        <v>20</v>
      </c>
      <c r="DX11" s="42">
        <f>IF(DW11&lt;&gt;20,RANK(DW11,$DW$4:$DW$18,1)+COUNTIF(DW$4:DW11,DW11)-1,20)</f>
        <v>20</v>
      </c>
      <c r="DY11" s="44">
        <f t="shared" si="20"/>
        <v>0</v>
      </c>
      <c r="DZ11" s="45" t="str">
        <f t="shared" si="21"/>
        <v>-</v>
      </c>
      <c r="EA11" s="96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34" ht="16" customHeight="1" x14ac:dyDescent="0.15">
      <c r="A12" s="10"/>
      <c r="B12" s="10"/>
      <c r="C12" s="120"/>
      <c r="D12" s="329" t="str">
        <f>classi!B71</f>
        <v>HTM2_14</v>
      </c>
      <c r="E12" s="25">
        <f>classi!C71</f>
        <v>0</v>
      </c>
      <c r="F12" s="25">
        <f>classi!D71</f>
        <v>0</v>
      </c>
      <c r="G12" s="330">
        <f>classi!E71</f>
        <v>0</v>
      </c>
      <c r="H12" s="324"/>
      <c r="I12" s="46"/>
      <c r="J12" s="156"/>
      <c r="K12" s="397">
        <f t="shared" si="22"/>
        <v>3</v>
      </c>
      <c r="L12" s="405">
        <f t="shared" si="23"/>
        <v>0</v>
      </c>
      <c r="M12" s="338">
        <v>0</v>
      </c>
      <c r="N12" s="105">
        <v>0</v>
      </c>
      <c r="O12" s="105">
        <v>0</v>
      </c>
      <c r="P12" s="27"/>
      <c r="Q12" s="28">
        <f t="shared" si="24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25"/>
        <v>0</v>
      </c>
      <c r="W12" s="105">
        <v>0</v>
      </c>
      <c r="X12" s="105">
        <v>0</v>
      </c>
      <c r="Y12" s="105">
        <v>0</v>
      </c>
      <c r="Z12" s="27"/>
      <c r="AA12" s="28">
        <f t="shared" si="26"/>
        <v>0</v>
      </c>
      <c r="AB12" s="105">
        <v>0</v>
      </c>
      <c r="AC12" s="105">
        <v>0</v>
      </c>
      <c r="AD12" s="105">
        <v>0</v>
      </c>
      <c r="AE12" s="27"/>
      <c r="AF12" s="339">
        <f t="shared" si="27"/>
        <v>0</v>
      </c>
      <c r="AG12" s="342">
        <v>0</v>
      </c>
      <c r="AH12" s="107">
        <v>0</v>
      </c>
      <c r="AI12" s="107">
        <v>0</v>
      </c>
      <c r="AJ12" s="27"/>
      <c r="AK12" s="28">
        <f t="shared" si="28"/>
        <v>0</v>
      </c>
      <c r="AL12" s="107">
        <v>0</v>
      </c>
      <c r="AM12" s="107">
        <v>0</v>
      </c>
      <c r="AN12" s="107">
        <v>0</v>
      </c>
      <c r="AO12" s="27"/>
      <c r="AP12" s="28">
        <f t="shared" si="29"/>
        <v>0</v>
      </c>
      <c r="AQ12" s="107">
        <v>0</v>
      </c>
      <c r="AR12" s="107">
        <v>0</v>
      </c>
      <c r="AS12" s="107">
        <v>0</v>
      </c>
      <c r="AT12" s="27"/>
      <c r="AU12" s="28">
        <f t="shared" si="30"/>
        <v>0</v>
      </c>
      <c r="AV12" s="107">
        <v>0</v>
      </c>
      <c r="AW12" s="107">
        <v>0</v>
      </c>
      <c r="AX12" s="107">
        <v>0</v>
      </c>
      <c r="AY12" s="27"/>
      <c r="AZ12" s="339">
        <f t="shared" si="31"/>
        <v>0</v>
      </c>
      <c r="BA12" s="346">
        <f t="shared" si="0"/>
        <v>0</v>
      </c>
      <c r="BB12" s="350">
        <v>0</v>
      </c>
      <c r="BC12" s="29">
        <v>0</v>
      </c>
      <c r="BD12" s="29">
        <v>0</v>
      </c>
      <c r="BE12" s="30"/>
      <c r="BF12" s="28">
        <f t="shared" si="32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3"/>
        <v>0</v>
      </c>
      <c r="DF12" s="39">
        <f t="shared" si="34"/>
        <v>0</v>
      </c>
      <c r="DG12" s="39">
        <f t="shared" si="35"/>
        <v>0</v>
      </c>
      <c r="DH12" s="27"/>
      <c r="DI12" s="351">
        <f t="shared" si="36"/>
        <v>0</v>
      </c>
      <c r="DJ12" s="158">
        <f t="shared" si="6"/>
        <v>0</v>
      </c>
      <c r="DK12" s="110">
        <f t="shared" si="7"/>
        <v>3</v>
      </c>
      <c r="DL12" s="41">
        <f t="shared" si="8"/>
        <v>0</v>
      </c>
      <c r="DM12" s="28">
        <f t="shared" si="9"/>
        <v>0</v>
      </c>
      <c r="DN12" s="28">
        <f t="shared" si="10"/>
        <v>3</v>
      </c>
      <c r="DO12" s="28">
        <f t="shared" si="11"/>
        <v>0</v>
      </c>
      <c r="DP12" s="28">
        <f t="shared" si="12"/>
        <v>0</v>
      </c>
      <c r="DQ12" s="28">
        <f t="shared" si="13"/>
        <v>3</v>
      </c>
      <c r="DR12" s="42">
        <f t="shared" si="14"/>
        <v>0</v>
      </c>
      <c r="DS12" s="42">
        <f t="shared" si="15"/>
        <v>0</v>
      </c>
      <c r="DT12" s="42">
        <f t="shared" si="16"/>
        <v>3</v>
      </c>
      <c r="DU12" s="42">
        <f t="shared" si="17"/>
        <v>0</v>
      </c>
      <c r="DV12" s="42">
        <f t="shared" si="18"/>
        <v>0</v>
      </c>
      <c r="DW12" s="43">
        <f t="shared" si="19"/>
        <v>20</v>
      </c>
      <c r="DX12" s="42">
        <f>IF(DW12&lt;&gt;20,RANK(DW12,$DW$4:$DW$18,1)+COUNTIF(DW$4:DW12,DW12)-1,20)</f>
        <v>20</v>
      </c>
      <c r="DY12" s="44">
        <f t="shared" si="20"/>
        <v>0</v>
      </c>
      <c r="DZ12" s="45" t="str">
        <f t="shared" si="21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34" ht="16" customHeight="1" x14ac:dyDescent="0.15">
      <c r="A13" s="10"/>
      <c r="B13" s="10"/>
      <c r="C13" s="120"/>
      <c r="D13" s="329" t="str">
        <f>classi!B72</f>
        <v>HTM2_15</v>
      </c>
      <c r="E13" s="25">
        <f>classi!C72</f>
        <v>0</v>
      </c>
      <c r="F13" s="25">
        <f>classi!D72</f>
        <v>0</v>
      </c>
      <c r="G13" s="330">
        <f>classi!E72</f>
        <v>0</v>
      </c>
      <c r="H13" s="324"/>
      <c r="I13" s="46"/>
      <c r="J13" s="156"/>
      <c r="K13" s="397">
        <f t="shared" si="22"/>
        <v>3</v>
      </c>
      <c r="L13" s="405">
        <f t="shared" si="23"/>
        <v>0</v>
      </c>
      <c r="M13" s="338">
        <v>0</v>
      </c>
      <c r="N13" s="105">
        <v>0</v>
      </c>
      <c r="O13" s="105">
        <v>0</v>
      </c>
      <c r="P13" s="27"/>
      <c r="Q13" s="28">
        <f t="shared" si="24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25"/>
        <v>0</v>
      </c>
      <c r="W13" s="105">
        <v>0</v>
      </c>
      <c r="X13" s="105">
        <v>0</v>
      </c>
      <c r="Y13" s="105">
        <v>0</v>
      </c>
      <c r="Z13" s="27"/>
      <c r="AA13" s="28">
        <f t="shared" si="26"/>
        <v>0</v>
      </c>
      <c r="AB13" s="105">
        <v>0</v>
      </c>
      <c r="AC13" s="105">
        <v>0</v>
      </c>
      <c r="AD13" s="105">
        <v>0</v>
      </c>
      <c r="AE13" s="27"/>
      <c r="AF13" s="339">
        <f t="shared" si="27"/>
        <v>0</v>
      </c>
      <c r="AG13" s="342">
        <v>0</v>
      </c>
      <c r="AH13" s="107">
        <v>0</v>
      </c>
      <c r="AI13" s="107">
        <v>0</v>
      </c>
      <c r="AJ13" s="27"/>
      <c r="AK13" s="28">
        <f t="shared" si="28"/>
        <v>0</v>
      </c>
      <c r="AL13" s="107">
        <v>0</v>
      </c>
      <c r="AM13" s="107">
        <v>0</v>
      </c>
      <c r="AN13" s="107">
        <v>0</v>
      </c>
      <c r="AO13" s="27"/>
      <c r="AP13" s="28">
        <f t="shared" si="29"/>
        <v>0</v>
      </c>
      <c r="AQ13" s="107">
        <v>0</v>
      </c>
      <c r="AR13" s="107">
        <v>0</v>
      </c>
      <c r="AS13" s="107">
        <v>0</v>
      </c>
      <c r="AT13" s="27"/>
      <c r="AU13" s="28">
        <f t="shared" si="30"/>
        <v>0</v>
      </c>
      <c r="AV13" s="107">
        <v>0</v>
      </c>
      <c r="AW13" s="107">
        <v>0</v>
      </c>
      <c r="AX13" s="107">
        <v>0</v>
      </c>
      <c r="AY13" s="27"/>
      <c r="AZ13" s="339">
        <f t="shared" si="31"/>
        <v>0</v>
      </c>
      <c r="BA13" s="346">
        <f t="shared" si="0"/>
        <v>0</v>
      </c>
      <c r="BB13" s="350">
        <v>0</v>
      </c>
      <c r="BC13" s="29">
        <v>0</v>
      </c>
      <c r="BD13" s="29">
        <v>0</v>
      </c>
      <c r="BE13" s="30"/>
      <c r="BF13" s="28">
        <f t="shared" si="32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3"/>
        <v>0</v>
      </c>
      <c r="DF13" s="39">
        <f t="shared" si="34"/>
        <v>0</v>
      </c>
      <c r="DG13" s="39">
        <f t="shared" si="35"/>
        <v>0</v>
      </c>
      <c r="DH13" s="27"/>
      <c r="DI13" s="351">
        <f t="shared" si="36"/>
        <v>0</v>
      </c>
      <c r="DJ13" s="158">
        <f t="shared" si="6"/>
        <v>0</v>
      </c>
      <c r="DK13" s="110">
        <f t="shared" si="7"/>
        <v>3</v>
      </c>
      <c r="DL13" s="41">
        <f t="shared" si="8"/>
        <v>0</v>
      </c>
      <c r="DM13" s="28">
        <f t="shared" si="9"/>
        <v>0</v>
      </c>
      <c r="DN13" s="28">
        <f t="shared" si="10"/>
        <v>3</v>
      </c>
      <c r="DO13" s="28">
        <f t="shared" si="11"/>
        <v>0</v>
      </c>
      <c r="DP13" s="28">
        <f t="shared" si="12"/>
        <v>0</v>
      </c>
      <c r="DQ13" s="28">
        <f t="shared" si="13"/>
        <v>3</v>
      </c>
      <c r="DR13" s="42">
        <f t="shared" si="14"/>
        <v>0</v>
      </c>
      <c r="DS13" s="42">
        <f t="shared" si="15"/>
        <v>0</v>
      </c>
      <c r="DT13" s="42">
        <f t="shared" si="16"/>
        <v>3</v>
      </c>
      <c r="DU13" s="42">
        <f t="shared" si="17"/>
        <v>0</v>
      </c>
      <c r="DV13" s="42">
        <f t="shared" si="18"/>
        <v>0</v>
      </c>
      <c r="DW13" s="43">
        <f t="shared" si="19"/>
        <v>20</v>
      </c>
      <c r="DX13" s="42">
        <f>IF(DW13&lt;&gt;20,RANK(DW13,$DW$4:$DW$18,1)+COUNTIF(DW$4:DW13,DW13)-1,20)</f>
        <v>20</v>
      </c>
      <c r="DY13" s="44">
        <f t="shared" si="20"/>
        <v>0</v>
      </c>
      <c r="DZ13" s="45" t="str">
        <f t="shared" si="21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34" ht="16" customHeight="1" x14ac:dyDescent="0.15">
      <c r="A14" s="10"/>
      <c r="B14" s="10"/>
      <c r="C14" s="120"/>
      <c r="D14" s="329" t="str">
        <f>classi!B73</f>
        <v>HTM2_16</v>
      </c>
      <c r="E14" s="25">
        <f>classi!C73</f>
        <v>0</v>
      </c>
      <c r="F14" s="25">
        <f>classi!D73</f>
        <v>0</v>
      </c>
      <c r="G14" s="330">
        <f>classi!E73</f>
        <v>0</v>
      </c>
      <c r="H14" s="324"/>
      <c r="I14" s="46"/>
      <c r="J14" s="156"/>
      <c r="K14" s="397">
        <f t="shared" si="22"/>
        <v>3</v>
      </c>
      <c r="L14" s="405">
        <f t="shared" si="23"/>
        <v>0</v>
      </c>
      <c r="M14" s="338">
        <v>0</v>
      </c>
      <c r="N14" s="105">
        <v>0</v>
      </c>
      <c r="O14" s="105">
        <v>0</v>
      </c>
      <c r="P14" s="27"/>
      <c r="Q14" s="28">
        <f t="shared" si="24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25"/>
        <v>0</v>
      </c>
      <c r="W14" s="105">
        <v>0</v>
      </c>
      <c r="X14" s="105">
        <v>0</v>
      </c>
      <c r="Y14" s="105">
        <v>0</v>
      </c>
      <c r="Z14" s="27"/>
      <c r="AA14" s="28">
        <f t="shared" si="26"/>
        <v>0</v>
      </c>
      <c r="AB14" s="105">
        <v>0</v>
      </c>
      <c r="AC14" s="105">
        <v>0</v>
      </c>
      <c r="AD14" s="105">
        <v>0</v>
      </c>
      <c r="AE14" s="27"/>
      <c r="AF14" s="339">
        <f t="shared" si="27"/>
        <v>0</v>
      </c>
      <c r="AG14" s="342">
        <v>0</v>
      </c>
      <c r="AH14" s="107">
        <v>0</v>
      </c>
      <c r="AI14" s="107">
        <v>0</v>
      </c>
      <c r="AJ14" s="27"/>
      <c r="AK14" s="28">
        <f t="shared" si="28"/>
        <v>0</v>
      </c>
      <c r="AL14" s="107">
        <v>0</v>
      </c>
      <c r="AM14" s="107">
        <v>0</v>
      </c>
      <c r="AN14" s="107">
        <v>0</v>
      </c>
      <c r="AO14" s="27"/>
      <c r="AP14" s="28">
        <f t="shared" si="29"/>
        <v>0</v>
      </c>
      <c r="AQ14" s="107">
        <v>0</v>
      </c>
      <c r="AR14" s="107">
        <v>0</v>
      </c>
      <c r="AS14" s="107">
        <v>0</v>
      </c>
      <c r="AT14" s="27"/>
      <c r="AU14" s="28">
        <f t="shared" si="30"/>
        <v>0</v>
      </c>
      <c r="AV14" s="107">
        <v>0</v>
      </c>
      <c r="AW14" s="107">
        <v>0</v>
      </c>
      <c r="AX14" s="107">
        <v>0</v>
      </c>
      <c r="AY14" s="27"/>
      <c r="AZ14" s="339">
        <f t="shared" si="31"/>
        <v>0</v>
      </c>
      <c r="BA14" s="346">
        <f t="shared" si="0"/>
        <v>0</v>
      </c>
      <c r="BB14" s="350">
        <v>0</v>
      </c>
      <c r="BC14" s="29">
        <v>0</v>
      </c>
      <c r="BD14" s="29">
        <v>0</v>
      </c>
      <c r="BE14" s="30"/>
      <c r="BF14" s="28">
        <f t="shared" si="32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3"/>
        <v>0</v>
      </c>
      <c r="DF14" s="39">
        <f t="shared" si="34"/>
        <v>0</v>
      </c>
      <c r="DG14" s="39">
        <f t="shared" si="35"/>
        <v>0</v>
      </c>
      <c r="DH14" s="27"/>
      <c r="DI14" s="351">
        <f t="shared" si="36"/>
        <v>0</v>
      </c>
      <c r="DJ14" s="158">
        <f t="shared" si="6"/>
        <v>0</v>
      </c>
      <c r="DK14" s="110">
        <f t="shared" si="7"/>
        <v>3</v>
      </c>
      <c r="DL14" s="41">
        <f t="shared" si="8"/>
        <v>0</v>
      </c>
      <c r="DM14" s="28">
        <f t="shared" si="9"/>
        <v>0</v>
      </c>
      <c r="DN14" s="28">
        <f t="shared" si="10"/>
        <v>3</v>
      </c>
      <c r="DO14" s="28">
        <f t="shared" si="11"/>
        <v>0</v>
      </c>
      <c r="DP14" s="28">
        <f t="shared" si="12"/>
        <v>0</v>
      </c>
      <c r="DQ14" s="28">
        <f t="shared" si="13"/>
        <v>3</v>
      </c>
      <c r="DR14" s="42">
        <f t="shared" si="14"/>
        <v>0</v>
      </c>
      <c r="DS14" s="42">
        <f t="shared" si="15"/>
        <v>0</v>
      </c>
      <c r="DT14" s="42">
        <f t="shared" si="16"/>
        <v>3</v>
      </c>
      <c r="DU14" s="42">
        <f t="shared" si="17"/>
        <v>0</v>
      </c>
      <c r="DV14" s="42">
        <f t="shared" si="18"/>
        <v>0</v>
      </c>
      <c r="DW14" s="43">
        <f t="shared" si="19"/>
        <v>20</v>
      </c>
      <c r="DX14" s="42">
        <f>IF(DW14&lt;&gt;20,RANK(DW14,$DW$4:$DW$18,1)+COUNTIF(DW$4:DW14,DW14)-1,20)</f>
        <v>20</v>
      </c>
      <c r="DY14" s="44">
        <f t="shared" si="20"/>
        <v>0</v>
      </c>
      <c r="DZ14" s="45" t="str">
        <f t="shared" si="21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39"/>
        <v>0</v>
      </c>
    </row>
    <row r="15" spans="1:134" ht="16" customHeight="1" x14ac:dyDescent="0.15">
      <c r="A15" s="10"/>
      <c r="B15" s="10"/>
      <c r="C15" s="120"/>
      <c r="D15" s="329" t="str">
        <f>classi!B74</f>
        <v>HTM2_17</v>
      </c>
      <c r="E15" s="25">
        <f>classi!C74</f>
        <v>0</v>
      </c>
      <c r="F15" s="25">
        <f>classi!D74</f>
        <v>0</v>
      </c>
      <c r="G15" s="330">
        <f>classi!E74</f>
        <v>0</v>
      </c>
      <c r="H15" s="324"/>
      <c r="I15" s="46"/>
      <c r="J15" s="156"/>
      <c r="K15" s="397">
        <f t="shared" si="22"/>
        <v>3</v>
      </c>
      <c r="L15" s="405">
        <f t="shared" si="23"/>
        <v>0</v>
      </c>
      <c r="M15" s="338">
        <v>0</v>
      </c>
      <c r="N15" s="105">
        <v>0</v>
      </c>
      <c r="O15" s="105">
        <v>0</v>
      </c>
      <c r="P15" s="27"/>
      <c r="Q15" s="28">
        <f t="shared" si="24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25"/>
        <v>0</v>
      </c>
      <c r="W15" s="105">
        <v>0</v>
      </c>
      <c r="X15" s="105">
        <v>0</v>
      </c>
      <c r="Y15" s="105">
        <v>0</v>
      </c>
      <c r="Z15" s="27"/>
      <c r="AA15" s="28">
        <f t="shared" si="26"/>
        <v>0</v>
      </c>
      <c r="AB15" s="105">
        <v>0</v>
      </c>
      <c r="AC15" s="105">
        <v>0</v>
      </c>
      <c r="AD15" s="105">
        <v>0</v>
      </c>
      <c r="AE15" s="27"/>
      <c r="AF15" s="339">
        <f t="shared" si="27"/>
        <v>0</v>
      </c>
      <c r="AG15" s="342">
        <v>0</v>
      </c>
      <c r="AH15" s="107">
        <v>0</v>
      </c>
      <c r="AI15" s="107">
        <v>0</v>
      </c>
      <c r="AJ15" s="27"/>
      <c r="AK15" s="28">
        <f t="shared" si="28"/>
        <v>0</v>
      </c>
      <c r="AL15" s="107">
        <v>0</v>
      </c>
      <c r="AM15" s="107">
        <v>0</v>
      </c>
      <c r="AN15" s="107">
        <v>0</v>
      </c>
      <c r="AO15" s="27"/>
      <c r="AP15" s="28">
        <f t="shared" si="29"/>
        <v>0</v>
      </c>
      <c r="AQ15" s="107">
        <v>0</v>
      </c>
      <c r="AR15" s="107">
        <v>0</v>
      </c>
      <c r="AS15" s="107">
        <v>0</v>
      </c>
      <c r="AT15" s="27"/>
      <c r="AU15" s="28">
        <f t="shared" si="30"/>
        <v>0</v>
      </c>
      <c r="AV15" s="107">
        <v>0</v>
      </c>
      <c r="AW15" s="107">
        <v>0</v>
      </c>
      <c r="AX15" s="107">
        <v>0</v>
      </c>
      <c r="AY15" s="27"/>
      <c r="AZ15" s="339">
        <f t="shared" si="31"/>
        <v>0</v>
      </c>
      <c r="BA15" s="346">
        <f t="shared" si="0"/>
        <v>0</v>
      </c>
      <c r="BB15" s="350">
        <v>0</v>
      </c>
      <c r="BC15" s="29">
        <v>0</v>
      </c>
      <c r="BD15" s="29">
        <v>0</v>
      </c>
      <c r="BE15" s="30"/>
      <c r="BF15" s="28">
        <f t="shared" si="32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3"/>
        <v>0</v>
      </c>
      <c r="DF15" s="39">
        <f t="shared" si="34"/>
        <v>0</v>
      </c>
      <c r="DG15" s="39">
        <f t="shared" si="35"/>
        <v>0</v>
      </c>
      <c r="DH15" s="27"/>
      <c r="DI15" s="351">
        <f t="shared" si="36"/>
        <v>0</v>
      </c>
      <c r="DJ15" s="158">
        <f t="shared" si="6"/>
        <v>0</v>
      </c>
      <c r="DK15" s="110">
        <f t="shared" si="7"/>
        <v>3</v>
      </c>
      <c r="DL15" s="41">
        <f t="shared" si="8"/>
        <v>0</v>
      </c>
      <c r="DM15" s="28">
        <f t="shared" si="9"/>
        <v>0</v>
      </c>
      <c r="DN15" s="28">
        <f t="shared" si="10"/>
        <v>3</v>
      </c>
      <c r="DO15" s="28">
        <f t="shared" si="11"/>
        <v>0</v>
      </c>
      <c r="DP15" s="28">
        <f t="shared" si="12"/>
        <v>0</v>
      </c>
      <c r="DQ15" s="28">
        <f t="shared" si="13"/>
        <v>3</v>
      </c>
      <c r="DR15" s="42">
        <f t="shared" si="14"/>
        <v>0</v>
      </c>
      <c r="DS15" s="42">
        <f t="shared" si="15"/>
        <v>0</v>
      </c>
      <c r="DT15" s="42">
        <f t="shared" si="16"/>
        <v>3</v>
      </c>
      <c r="DU15" s="42">
        <f t="shared" si="17"/>
        <v>0</v>
      </c>
      <c r="DV15" s="42">
        <f t="shared" si="18"/>
        <v>0</v>
      </c>
      <c r="DW15" s="43">
        <f t="shared" si="19"/>
        <v>20</v>
      </c>
      <c r="DX15" s="42">
        <f>IF(DW15&lt;&gt;20,RANK(DW15,$DW$4:$DW$18,1)+COUNTIF(DW$4:DW15,DW15)-1,20)</f>
        <v>20</v>
      </c>
      <c r="DY15" s="44">
        <f t="shared" si="20"/>
        <v>0</v>
      </c>
      <c r="DZ15" s="45" t="str">
        <f t="shared" si="21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39"/>
        <v>0</v>
      </c>
    </row>
    <row r="16" spans="1:134" ht="16" customHeight="1" x14ac:dyDescent="0.15">
      <c r="A16" s="10"/>
      <c r="B16" s="10"/>
      <c r="C16" s="120"/>
      <c r="D16" s="329" t="str">
        <f>classi!B75</f>
        <v>HTM2_18</v>
      </c>
      <c r="E16" s="25">
        <f>classi!C75</f>
        <v>0</v>
      </c>
      <c r="F16" s="25">
        <f>classi!D75</f>
        <v>0</v>
      </c>
      <c r="G16" s="330">
        <f>classi!E75</f>
        <v>0</v>
      </c>
      <c r="H16" s="324"/>
      <c r="I16" s="46"/>
      <c r="J16" s="156"/>
      <c r="K16" s="397">
        <f t="shared" si="22"/>
        <v>3</v>
      </c>
      <c r="L16" s="405">
        <f t="shared" si="23"/>
        <v>0</v>
      </c>
      <c r="M16" s="338">
        <v>0</v>
      </c>
      <c r="N16" s="105">
        <v>0</v>
      </c>
      <c r="O16" s="105">
        <v>0</v>
      </c>
      <c r="P16" s="27"/>
      <c r="Q16" s="28">
        <f t="shared" si="24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25"/>
        <v>0</v>
      </c>
      <c r="W16" s="105">
        <v>0</v>
      </c>
      <c r="X16" s="105">
        <v>0</v>
      </c>
      <c r="Y16" s="105">
        <v>0</v>
      </c>
      <c r="Z16" s="27"/>
      <c r="AA16" s="28">
        <f t="shared" si="26"/>
        <v>0</v>
      </c>
      <c r="AB16" s="105">
        <v>0</v>
      </c>
      <c r="AC16" s="105">
        <v>0</v>
      </c>
      <c r="AD16" s="105">
        <v>0</v>
      </c>
      <c r="AE16" s="27"/>
      <c r="AF16" s="339">
        <f t="shared" si="27"/>
        <v>0</v>
      </c>
      <c r="AG16" s="342">
        <v>0</v>
      </c>
      <c r="AH16" s="107">
        <v>0</v>
      </c>
      <c r="AI16" s="107">
        <v>0</v>
      </c>
      <c r="AJ16" s="27"/>
      <c r="AK16" s="28">
        <f t="shared" si="28"/>
        <v>0</v>
      </c>
      <c r="AL16" s="107">
        <v>0</v>
      </c>
      <c r="AM16" s="107">
        <v>0</v>
      </c>
      <c r="AN16" s="107">
        <v>0</v>
      </c>
      <c r="AO16" s="27"/>
      <c r="AP16" s="28">
        <f t="shared" si="29"/>
        <v>0</v>
      </c>
      <c r="AQ16" s="107">
        <v>0</v>
      </c>
      <c r="AR16" s="107">
        <v>0</v>
      </c>
      <c r="AS16" s="107">
        <v>0</v>
      </c>
      <c r="AT16" s="27"/>
      <c r="AU16" s="28">
        <f t="shared" si="30"/>
        <v>0</v>
      </c>
      <c r="AV16" s="107">
        <v>0</v>
      </c>
      <c r="AW16" s="107">
        <v>0</v>
      </c>
      <c r="AX16" s="107">
        <v>0</v>
      </c>
      <c r="AY16" s="27"/>
      <c r="AZ16" s="339">
        <f t="shared" si="31"/>
        <v>0</v>
      </c>
      <c r="BA16" s="346">
        <f t="shared" si="0"/>
        <v>0</v>
      </c>
      <c r="BB16" s="350">
        <v>0</v>
      </c>
      <c r="BC16" s="29">
        <v>0</v>
      </c>
      <c r="BD16" s="29">
        <v>0</v>
      </c>
      <c r="BE16" s="30"/>
      <c r="BF16" s="28">
        <f t="shared" si="32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3"/>
        <v>0</v>
      </c>
      <c r="DF16" s="39">
        <f t="shared" si="34"/>
        <v>0</v>
      </c>
      <c r="DG16" s="39">
        <f t="shared" si="35"/>
        <v>0</v>
      </c>
      <c r="DH16" s="27"/>
      <c r="DI16" s="351">
        <f t="shared" si="36"/>
        <v>0</v>
      </c>
      <c r="DJ16" s="158">
        <f t="shared" si="6"/>
        <v>0</v>
      </c>
      <c r="DK16" s="110">
        <f t="shared" si="7"/>
        <v>3</v>
      </c>
      <c r="DL16" s="41">
        <f t="shared" si="8"/>
        <v>0</v>
      </c>
      <c r="DM16" s="28">
        <f t="shared" si="9"/>
        <v>0</v>
      </c>
      <c r="DN16" s="28">
        <f t="shared" si="10"/>
        <v>3</v>
      </c>
      <c r="DO16" s="28">
        <f t="shared" si="11"/>
        <v>0</v>
      </c>
      <c r="DP16" s="28">
        <f t="shared" si="12"/>
        <v>0</v>
      </c>
      <c r="DQ16" s="28">
        <f t="shared" si="13"/>
        <v>3</v>
      </c>
      <c r="DR16" s="42">
        <f t="shared" si="14"/>
        <v>0</v>
      </c>
      <c r="DS16" s="42">
        <f t="shared" si="15"/>
        <v>0</v>
      </c>
      <c r="DT16" s="42">
        <f t="shared" si="16"/>
        <v>3</v>
      </c>
      <c r="DU16" s="42">
        <f t="shared" si="17"/>
        <v>0</v>
      </c>
      <c r="DV16" s="42">
        <f t="shared" si="18"/>
        <v>0</v>
      </c>
      <c r="DW16" s="43">
        <f t="shared" si="19"/>
        <v>20</v>
      </c>
      <c r="DX16" s="42">
        <f>IF(DW16&lt;&gt;20,RANK(DW16,$DW$4:$DW$18,1)+COUNTIF(DW$4:DW16,DW16)-1,20)</f>
        <v>20</v>
      </c>
      <c r="DY16" s="44">
        <f t="shared" si="20"/>
        <v>0</v>
      </c>
      <c r="DZ16" s="45" t="str">
        <f t="shared" si="21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39"/>
        <v>0</v>
      </c>
    </row>
    <row r="17" spans="1:134" ht="16" customHeight="1" x14ac:dyDescent="0.15">
      <c r="A17" s="10"/>
      <c r="B17" s="10"/>
      <c r="C17" s="120"/>
      <c r="D17" s="329" t="str">
        <f>classi!B76</f>
        <v>HTM2_19</v>
      </c>
      <c r="E17" s="25">
        <f>classi!C76</f>
        <v>0</v>
      </c>
      <c r="F17" s="25">
        <f>classi!D76</f>
        <v>0</v>
      </c>
      <c r="G17" s="330">
        <f>classi!E76</f>
        <v>0</v>
      </c>
      <c r="H17" s="324"/>
      <c r="I17" s="46"/>
      <c r="J17" s="156"/>
      <c r="K17" s="397">
        <f t="shared" si="22"/>
        <v>3</v>
      </c>
      <c r="L17" s="405">
        <f t="shared" si="23"/>
        <v>0</v>
      </c>
      <c r="M17" s="338">
        <v>0</v>
      </c>
      <c r="N17" s="105">
        <v>0</v>
      </c>
      <c r="O17" s="105">
        <v>0</v>
      </c>
      <c r="P17" s="27"/>
      <c r="Q17" s="28">
        <f t="shared" si="24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25"/>
        <v>0</v>
      </c>
      <c r="W17" s="105">
        <v>0</v>
      </c>
      <c r="X17" s="105">
        <v>0</v>
      </c>
      <c r="Y17" s="105">
        <v>0</v>
      </c>
      <c r="Z17" s="27"/>
      <c r="AA17" s="28">
        <f t="shared" si="26"/>
        <v>0</v>
      </c>
      <c r="AB17" s="105">
        <v>0</v>
      </c>
      <c r="AC17" s="105">
        <v>0</v>
      </c>
      <c r="AD17" s="105">
        <v>0</v>
      </c>
      <c r="AE17" s="27"/>
      <c r="AF17" s="339">
        <f t="shared" si="27"/>
        <v>0</v>
      </c>
      <c r="AG17" s="342">
        <v>0</v>
      </c>
      <c r="AH17" s="107">
        <v>0</v>
      </c>
      <c r="AI17" s="107">
        <v>0</v>
      </c>
      <c r="AJ17" s="27"/>
      <c r="AK17" s="28">
        <f t="shared" si="28"/>
        <v>0</v>
      </c>
      <c r="AL17" s="107">
        <v>0</v>
      </c>
      <c r="AM17" s="107">
        <v>0</v>
      </c>
      <c r="AN17" s="107">
        <v>0</v>
      </c>
      <c r="AO17" s="27"/>
      <c r="AP17" s="28">
        <f t="shared" si="29"/>
        <v>0</v>
      </c>
      <c r="AQ17" s="107">
        <v>0</v>
      </c>
      <c r="AR17" s="107">
        <v>0</v>
      </c>
      <c r="AS17" s="107">
        <v>0</v>
      </c>
      <c r="AT17" s="27"/>
      <c r="AU17" s="28">
        <f t="shared" si="30"/>
        <v>0</v>
      </c>
      <c r="AV17" s="107">
        <v>0</v>
      </c>
      <c r="AW17" s="107">
        <v>0</v>
      </c>
      <c r="AX17" s="107">
        <v>0</v>
      </c>
      <c r="AY17" s="27"/>
      <c r="AZ17" s="339">
        <f t="shared" si="31"/>
        <v>0</v>
      </c>
      <c r="BA17" s="346">
        <f t="shared" si="0"/>
        <v>0</v>
      </c>
      <c r="BB17" s="350">
        <v>0</v>
      </c>
      <c r="BC17" s="29">
        <v>0</v>
      </c>
      <c r="BD17" s="29">
        <v>0</v>
      </c>
      <c r="BE17" s="30"/>
      <c r="BF17" s="28">
        <f t="shared" si="32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3"/>
        <v>0</v>
      </c>
      <c r="DF17" s="39">
        <f t="shared" si="34"/>
        <v>0</v>
      </c>
      <c r="DG17" s="39">
        <f t="shared" si="35"/>
        <v>0</v>
      </c>
      <c r="DH17" s="27"/>
      <c r="DI17" s="351">
        <f t="shared" si="36"/>
        <v>0</v>
      </c>
      <c r="DJ17" s="158">
        <f t="shared" si="6"/>
        <v>0</v>
      </c>
      <c r="DK17" s="110">
        <f t="shared" si="7"/>
        <v>3</v>
      </c>
      <c r="DL17" s="41">
        <f t="shared" si="8"/>
        <v>0</v>
      </c>
      <c r="DM17" s="28">
        <f t="shared" si="9"/>
        <v>0</v>
      </c>
      <c r="DN17" s="28">
        <f t="shared" si="10"/>
        <v>3</v>
      </c>
      <c r="DO17" s="28">
        <f t="shared" si="11"/>
        <v>0</v>
      </c>
      <c r="DP17" s="28">
        <f t="shared" si="12"/>
        <v>0</v>
      </c>
      <c r="DQ17" s="28">
        <f t="shared" si="13"/>
        <v>3</v>
      </c>
      <c r="DR17" s="42">
        <f t="shared" si="14"/>
        <v>0</v>
      </c>
      <c r="DS17" s="42">
        <f t="shared" si="15"/>
        <v>0</v>
      </c>
      <c r="DT17" s="42">
        <f t="shared" si="16"/>
        <v>3</v>
      </c>
      <c r="DU17" s="42">
        <f t="shared" si="17"/>
        <v>0</v>
      </c>
      <c r="DV17" s="42">
        <f t="shared" si="18"/>
        <v>0</v>
      </c>
      <c r="DW17" s="43">
        <f t="shared" si="19"/>
        <v>20</v>
      </c>
      <c r="DX17" s="42">
        <f>IF(DW17&lt;&gt;20,RANK(DW17,$DW$4:$DW$18,1)+COUNTIF(DW$4:DW17,DW17)-1,20)</f>
        <v>20</v>
      </c>
      <c r="DY17" s="44">
        <f t="shared" si="20"/>
        <v>0</v>
      </c>
      <c r="DZ17" s="45" t="str">
        <f t="shared" si="21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39"/>
        <v>0</v>
      </c>
    </row>
    <row r="18" spans="1:134" ht="16" customHeight="1" thickBot="1" x14ac:dyDescent="0.2">
      <c r="A18" s="10"/>
      <c r="B18" s="10"/>
      <c r="C18" s="120"/>
      <c r="D18" s="332" t="str">
        <f>classi!B77</f>
        <v>HTM2_20</v>
      </c>
      <c r="E18" s="93">
        <f>classi!C77</f>
        <v>0</v>
      </c>
      <c r="F18" s="93">
        <f>classi!D77</f>
        <v>0</v>
      </c>
      <c r="G18" s="333">
        <f>classi!E77</f>
        <v>0</v>
      </c>
      <c r="H18" s="325"/>
      <c r="I18" s="92"/>
      <c r="J18" s="336"/>
      <c r="K18" s="398">
        <f t="shared" si="22"/>
        <v>3</v>
      </c>
      <c r="L18" s="406">
        <f t="shared" si="23"/>
        <v>0</v>
      </c>
      <c r="M18" s="340">
        <v>0</v>
      </c>
      <c r="N18" s="106">
        <v>0</v>
      </c>
      <c r="O18" s="106">
        <v>0</v>
      </c>
      <c r="P18" s="94"/>
      <c r="Q18" s="95">
        <f t="shared" si="24"/>
        <v>0</v>
      </c>
      <c r="R18" s="106">
        <v>0</v>
      </c>
      <c r="S18" s="106">
        <v>0</v>
      </c>
      <c r="T18" s="106">
        <f>0</f>
        <v>0</v>
      </c>
      <c r="U18" s="94"/>
      <c r="V18" s="95">
        <f t="shared" si="25"/>
        <v>0</v>
      </c>
      <c r="W18" s="106">
        <v>0</v>
      </c>
      <c r="X18" s="106">
        <v>0</v>
      </c>
      <c r="Y18" s="106">
        <v>0</v>
      </c>
      <c r="Z18" s="94"/>
      <c r="AA18" s="95">
        <f t="shared" si="26"/>
        <v>0</v>
      </c>
      <c r="AB18" s="106">
        <v>0</v>
      </c>
      <c r="AC18" s="106">
        <v>0</v>
      </c>
      <c r="AD18" s="106">
        <v>0</v>
      </c>
      <c r="AE18" s="94"/>
      <c r="AF18" s="341">
        <f t="shared" si="27"/>
        <v>0</v>
      </c>
      <c r="AG18" s="343">
        <v>0</v>
      </c>
      <c r="AH18" s="108">
        <v>0</v>
      </c>
      <c r="AI18" s="108">
        <v>0</v>
      </c>
      <c r="AJ18" s="94"/>
      <c r="AK18" s="95">
        <f t="shared" si="28"/>
        <v>0</v>
      </c>
      <c r="AL18" s="108">
        <v>0</v>
      </c>
      <c r="AM18" s="108">
        <v>0</v>
      </c>
      <c r="AN18" s="108">
        <v>0</v>
      </c>
      <c r="AO18" s="94"/>
      <c r="AP18" s="95">
        <f t="shared" si="29"/>
        <v>0</v>
      </c>
      <c r="AQ18" s="108">
        <v>0</v>
      </c>
      <c r="AR18" s="108">
        <v>0</v>
      </c>
      <c r="AS18" s="108">
        <v>0</v>
      </c>
      <c r="AT18" s="94"/>
      <c r="AU18" s="95">
        <f t="shared" si="30"/>
        <v>0</v>
      </c>
      <c r="AV18" s="108">
        <v>0</v>
      </c>
      <c r="AW18" s="108">
        <v>0</v>
      </c>
      <c r="AX18" s="108">
        <v>0</v>
      </c>
      <c r="AY18" s="94"/>
      <c r="AZ18" s="341">
        <f t="shared" si="31"/>
        <v>0</v>
      </c>
      <c r="BA18" s="347">
        <f t="shared" si="0"/>
        <v>0</v>
      </c>
      <c r="BB18" s="352">
        <v>0</v>
      </c>
      <c r="BC18" s="98">
        <v>0</v>
      </c>
      <c r="BD18" s="98">
        <v>0</v>
      </c>
      <c r="BE18" s="122"/>
      <c r="BF18" s="95">
        <f t="shared" si="32"/>
        <v>0</v>
      </c>
      <c r="BG18" s="98">
        <v>0</v>
      </c>
      <c r="BH18" s="98">
        <v>0</v>
      </c>
      <c r="BI18" s="98">
        <v>0</v>
      </c>
      <c r="BJ18" s="122"/>
      <c r="BK18" s="95">
        <f t="shared" si="1"/>
        <v>0</v>
      </c>
      <c r="BL18" s="98">
        <v>0</v>
      </c>
      <c r="BM18" s="98">
        <v>0</v>
      </c>
      <c r="BN18" s="98">
        <v>0</v>
      </c>
      <c r="BO18" s="122"/>
      <c r="BP18" s="95">
        <f t="shared" si="2"/>
        <v>0</v>
      </c>
      <c r="BQ18" s="98">
        <v>0</v>
      </c>
      <c r="BR18" s="98">
        <v>0</v>
      </c>
      <c r="BS18" s="98">
        <v>0</v>
      </c>
      <c r="BT18" s="122"/>
      <c r="BU18" s="95">
        <f t="shared" si="3"/>
        <v>0</v>
      </c>
      <c r="BV18" s="99">
        <v>0</v>
      </c>
      <c r="BW18" s="99">
        <v>0</v>
      </c>
      <c r="BX18" s="99">
        <v>0</v>
      </c>
      <c r="BY18" s="122"/>
      <c r="BZ18" s="95">
        <f t="shared" si="4"/>
        <v>0</v>
      </c>
      <c r="CA18" s="99">
        <v>0</v>
      </c>
      <c r="CB18" s="99">
        <v>0</v>
      </c>
      <c r="CC18" s="99">
        <v>0</v>
      </c>
      <c r="CD18" s="123"/>
      <c r="CE18" s="100">
        <f t="shared" si="5"/>
        <v>0</v>
      </c>
      <c r="CF18" s="101"/>
      <c r="CG18" s="102"/>
      <c r="CH18" s="102"/>
      <c r="CI18" s="122"/>
      <c r="CJ18" s="102"/>
      <c r="CK18" s="102"/>
      <c r="CL18" s="102"/>
      <c r="CM18" s="122"/>
      <c r="CN18" s="102"/>
      <c r="CO18" s="102"/>
      <c r="CP18" s="102"/>
      <c r="CQ18" s="122"/>
      <c r="CR18" s="102"/>
      <c r="CS18" s="102"/>
      <c r="CT18" s="102"/>
      <c r="CU18" s="122"/>
      <c r="CV18" s="102"/>
      <c r="CW18" s="102"/>
      <c r="CX18" s="102"/>
      <c r="CY18" s="122"/>
      <c r="CZ18" s="102"/>
      <c r="DA18" s="102"/>
      <c r="DB18" s="102"/>
      <c r="DC18" s="124"/>
      <c r="DD18" s="125"/>
      <c r="DE18" s="38">
        <f t="shared" si="33"/>
        <v>0</v>
      </c>
      <c r="DF18" s="39">
        <f t="shared" si="34"/>
        <v>0</v>
      </c>
      <c r="DG18" s="39">
        <f t="shared" si="35"/>
        <v>0</v>
      </c>
      <c r="DH18" s="94"/>
      <c r="DI18" s="353">
        <f t="shared" si="36"/>
        <v>0</v>
      </c>
      <c r="DJ18" s="269">
        <f t="shared" si="6"/>
        <v>0</v>
      </c>
      <c r="DK18" s="126">
        <f t="shared" si="7"/>
        <v>3</v>
      </c>
      <c r="DL18" s="41">
        <f t="shared" si="8"/>
        <v>0</v>
      </c>
      <c r="DM18" s="28">
        <f t="shared" si="9"/>
        <v>0</v>
      </c>
      <c r="DN18" s="28">
        <f t="shared" si="10"/>
        <v>3</v>
      </c>
      <c r="DO18" s="28">
        <f t="shared" si="11"/>
        <v>0</v>
      </c>
      <c r="DP18" s="28">
        <f t="shared" si="12"/>
        <v>0</v>
      </c>
      <c r="DQ18" s="28">
        <f t="shared" si="13"/>
        <v>3</v>
      </c>
      <c r="DR18" s="42">
        <f t="shared" si="14"/>
        <v>0</v>
      </c>
      <c r="DS18" s="42">
        <f t="shared" si="15"/>
        <v>0</v>
      </c>
      <c r="DT18" s="42">
        <f t="shared" si="16"/>
        <v>3</v>
      </c>
      <c r="DU18" s="42">
        <f t="shared" si="17"/>
        <v>0</v>
      </c>
      <c r="DV18" s="42">
        <f t="shared" si="18"/>
        <v>0</v>
      </c>
      <c r="DW18" s="43">
        <f t="shared" si="19"/>
        <v>20</v>
      </c>
      <c r="DX18" s="42">
        <f>IF(DW18&lt;&gt;20,RANK(DW18,$DW$4:$DW$18,1)+COUNTIF(DW$4:DW18,DW18)-1,20)</f>
        <v>20</v>
      </c>
      <c r="DY18" s="44">
        <f t="shared" si="20"/>
        <v>0</v>
      </c>
      <c r="DZ18" s="45" t="str">
        <f t="shared" si="21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39"/>
        <v>0</v>
      </c>
    </row>
    <row r="19" spans="1:134" ht="16.5" customHeight="1" x14ac:dyDescent="0.15">
      <c r="A19" s="10"/>
      <c r="B19" s="10"/>
      <c r="C19" s="120"/>
      <c r="D19" s="466">
        <f>((DJ19*10^3+DL19)*10^3+DO19)*10^3+DR19</f>
        <v>0</v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6"/>
      <c r="BX19" s="466"/>
      <c r="BY19" s="466"/>
      <c r="BZ19" s="466"/>
      <c r="CA19" s="466"/>
      <c r="CB19" s="466"/>
      <c r="CC19" s="466"/>
      <c r="CD19" s="466"/>
      <c r="CE19" s="466"/>
      <c r="CF19" s="466"/>
      <c r="CG19" s="466"/>
      <c r="CH19" s="466"/>
      <c r="CI19" s="466"/>
      <c r="CJ19" s="466"/>
      <c r="CK19" s="466"/>
      <c r="CL19" s="466"/>
      <c r="CM19" s="466"/>
      <c r="CN19" s="466"/>
      <c r="CO19" s="466"/>
      <c r="CP19" s="466"/>
      <c r="CQ19" s="466"/>
      <c r="CR19" s="466"/>
      <c r="CS19" s="466"/>
      <c r="CT19" s="466"/>
      <c r="CU19" s="466"/>
      <c r="CV19" s="466"/>
      <c r="CW19" s="466"/>
      <c r="CX19" s="466"/>
      <c r="CY19" s="466"/>
      <c r="CZ19" s="466"/>
      <c r="DA19" s="466"/>
      <c r="DB19" s="466"/>
      <c r="DC19" s="466"/>
      <c r="DD19" s="466"/>
      <c r="DE19" s="466"/>
      <c r="DF19" s="466"/>
      <c r="DG19" s="466"/>
      <c r="DH19" s="466"/>
      <c r="DI19" s="466"/>
      <c r="DJ19" s="466"/>
      <c r="DK19" s="466"/>
      <c r="DL19" s="466"/>
      <c r="DM19" s="466"/>
      <c r="DN19" s="466"/>
      <c r="DO19" s="466"/>
      <c r="DP19" s="466"/>
      <c r="DQ19" s="466"/>
      <c r="DR19" s="466"/>
      <c r="DS19" s="466"/>
      <c r="DT19" s="466"/>
      <c r="DU19" s="466"/>
      <c r="DV19" s="466"/>
      <c r="DW19" s="466"/>
      <c r="DX19" s="466"/>
      <c r="DY19" s="466"/>
      <c r="DZ19" s="466"/>
      <c r="EA19" s="466"/>
      <c r="EB19" s="466"/>
      <c r="EC19" s="466"/>
      <c r="ED19" s="228"/>
    </row>
    <row r="20" spans="1:134" ht="16" customHeight="1" x14ac:dyDescent="0.15">
      <c r="A20" s="10"/>
      <c r="B20" s="10"/>
      <c r="C20" s="120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6"/>
      <c r="BX20" s="466"/>
      <c r="BY20" s="466"/>
      <c r="BZ20" s="466"/>
      <c r="CA20" s="466"/>
      <c r="CB20" s="466"/>
      <c r="CC20" s="466"/>
      <c r="CD20" s="466"/>
      <c r="CE20" s="466"/>
      <c r="CF20" s="466"/>
      <c r="CG20" s="466"/>
      <c r="CH20" s="466"/>
      <c r="CI20" s="466"/>
      <c r="CJ20" s="466"/>
      <c r="CK20" s="466"/>
      <c r="CL20" s="466"/>
      <c r="CM20" s="466"/>
      <c r="CN20" s="466"/>
      <c r="CO20" s="466"/>
      <c r="CP20" s="466"/>
      <c r="CQ20" s="466"/>
      <c r="CR20" s="466"/>
      <c r="CS20" s="466"/>
      <c r="CT20" s="466"/>
      <c r="CU20" s="466"/>
      <c r="CV20" s="466"/>
      <c r="CW20" s="466"/>
      <c r="CX20" s="466"/>
      <c r="CY20" s="466"/>
      <c r="CZ20" s="466"/>
      <c r="DA20" s="466"/>
      <c r="DB20" s="466"/>
      <c r="DC20" s="466"/>
      <c r="DD20" s="466"/>
      <c r="DE20" s="466"/>
      <c r="DF20" s="466"/>
      <c r="DG20" s="466"/>
      <c r="DH20" s="466"/>
      <c r="DI20" s="466"/>
      <c r="DJ20" s="466"/>
      <c r="DK20" s="466"/>
      <c r="DL20" s="466"/>
      <c r="DM20" s="466"/>
      <c r="DN20" s="466"/>
      <c r="DO20" s="466"/>
      <c r="DP20" s="466"/>
      <c r="DQ20" s="466"/>
      <c r="DR20" s="466"/>
      <c r="DS20" s="466"/>
      <c r="DT20" s="466"/>
      <c r="DU20" s="466"/>
      <c r="DV20" s="466"/>
      <c r="DW20" s="466"/>
      <c r="DX20" s="466"/>
      <c r="DY20" s="466"/>
      <c r="DZ20" s="466"/>
      <c r="EA20" s="466"/>
      <c r="EB20" s="466"/>
      <c r="EC20" s="466"/>
      <c r="ED20" s="109"/>
    </row>
    <row r="21" spans="1:134" ht="16.5" customHeight="1" thickBot="1" x14ac:dyDescent="0.2">
      <c r="A21" s="10"/>
      <c r="B21" s="10"/>
      <c r="C21" s="120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66"/>
      <c r="AU21" s="466"/>
      <c r="AV21" s="466"/>
      <c r="AW21" s="466"/>
      <c r="AX21" s="466"/>
      <c r="AY21" s="466"/>
      <c r="AZ21" s="466"/>
      <c r="BA21" s="466"/>
      <c r="BB21" s="466"/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  <c r="BM21" s="466"/>
      <c r="BN21" s="466"/>
      <c r="BO21" s="466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 s="466"/>
      <c r="CI21" s="466"/>
      <c r="CJ21" s="466"/>
      <c r="CK21" s="466"/>
      <c r="CL21" s="466"/>
      <c r="CM21" s="466"/>
      <c r="CN21" s="466"/>
      <c r="CO21" s="466"/>
      <c r="CP21" s="466"/>
      <c r="CQ21" s="466"/>
      <c r="CR21" s="466"/>
      <c r="CS21" s="466"/>
      <c r="CT21" s="466"/>
      <c r="CU21" s="466"/>
      <c r="CV21" s="466"/>
      <c r="CW21" s="466"/>
      <c r="CX21" s="466"/>
      <c r="CY21" s="466"/>
      <c r="CZ21" s="466"/>
      <c r="DA21" s="466"/>
      <c r="DB21" s="466"/>
      <c r="DC21" s="466"/>
      <c r="DD21" s="466"/>
      <c r="DE21" s="466"/>
      <c r="DF21" s="466"/>
      <c r="DG21" s="466"/>
      <c r="DH21" s="466"/>
      <c r="DI21" s="466"/>
      <c r="DJ21" s="466"/>
      <c r="DK21" s="466"/>
      <c r="DL21" s="466"/>
      <c r="DM21" s="466"/>
      <c r="DN21" s="466"/>
      <c r="DO21" s="466"/>
      <c r="DP21" s="466"/>
      <c r="DQ21" s="466"/>
      <c r="DR21" s="466"/>
      <c r="DS21" s="466"/>
      <c r="DT21" s="466"/>
      <c r="DU21" s="466"/>
      <c r="DV21" s="466"/>
      <c r="DW21" s="466"/>
      <c r="DX21" s="466"/>
      <c r="DY21" s="466"/>
      <c r="DZ21" s="466"/>
      <c r="EA21" s="466"/>
      <c r="EB21" s="466"/>
      <c r="EC21" s="466"/>
      <c r="ED21" s="109"/>
    </row>
    <row r="22" spans="1:134" ht="17" customHeight="1" thickBot="1" x14ac:dyDescent="0.2">
      <c r="A22" s="10"/>
      <c r="B22" s="10"/>
      <c r="C22" s="118"/>
      <c r="D22" s="56" t="str">
        <f>D2</f>
        <v>Heelwork to Music 2</v>
      </c>
      <c r="E22" s="57"/>
      <c r="F22" s="58"/>
      <c r="G22" s="59"/>
      <c r="H22" s="89"/>
      <c r="I22" s="60"/>
      <c r="J22" s="61"/>
      <c r="K22" s="392"/>
      <c r="L22" s="392"/>
      <c r="M22" s="467" t="s">
        <v>21</v>
      </c>
      <c r="N22" s="468"/>
      <c r="O22" s="468"/>
      <c r="P22" s="469"/>
      <c r="Q22" s="470" t="s">
        <v>22</v>
      </c>
      <c r="R22" s="471"/>
      <c r="S22" s="471"/>
      <c r="T22" s="471"/>
      <c r="U22" s="472"/>
      <c r="V22" s="142" t="s">
        <v>23</v>
      </c>
      <c r="W22" s="143"/>
      <c r="X22" s="143"/>
      <c r="Y22" s="143"/>
      <c r="Z22" s="143"/>
      <c r="AA22" s="143"/>
      <c r="AB22" s="143"/>
      <c r="AC22" s="144"/>
      <c r="AD22" s="474" t="s">
        <v>101</v>
      </c>
      <c r="AE22" s="474"/>
      <c r="AF22" s="474"/>
      <c r="AG22" s="475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476"/>
      <c r="BH22" s="476"/>
      <c r="BI22" s="476"/>
      <c r="BJ22" s="476"/>
      <c r="BK22" s="476"/>
      <c r="BL22" s="476"/>
      <c r="BM22" s="476"/>
      <c r="BN22" s="476"/>
      <c r="BO22" s="476"/>
      <c r="BP22" s="476"/>
      <c r="BQ22" s="476"/>
      <c r="BR22" s="476"/>
      <c r="BS22" s="476"/>
      <c r="BT22" s="476"/>
      <c r="BU22" s="476"/>
      <c r="BV22" s="476"/>
      <c r="BW22" s="476"/>
      <c r="BX22" s="476"/>
      <c r="BY22" s="476"/>
      <c r="BZ22" s="476"/>
      <c r="CA22" s="476"/>
      <c r="CB22" s="476"/>
      <c r="CC22" s="476"/>
      <c r="CD22" s="476"/>
      <c r="CE22" s="476"/>
      <c r="CF22" s="476"/>
      <c r="CG22" s="476"/>
      <c r="CH22" s="476"/>
      <c r="CI22" s="476"/>
      <c r="CJ22" s="476"/>
      <c r="CK22" s="476"/>
      <c r="CL22" s="476"/>
      <c r="CM22" s="476"/>
      <c r="CN22" s="476"/>
      <c r="CO22" s="476"/>
      <c r="CP22" s="476"/>
      <c r="CQ22" s="476"/>
      <c r="CR22" s="476"/>
      <c r="CS22" s="476"/>
      <c r="CT22" s="476"/>
      <c r="CU22" s="476"/>
      <c r="CV22" s="476"/>
      <c r="CW22" s="476"/>
      <c r="CX22" s="476"/>
      <c r="CY22" s="476"/>
      <c r="CZ22" s="476"/>
      <c r="DA22" s="476"/>
      <c r="DB22" s="476"/>
      <c r="DC22" s="476"/>
      <c r="DD22" s="476"/>
      <c r="DE22" s="476"/>
      <c r="DF22" s="476"/>
      <c r="DG22" s="476"/>
      <c r="DH22" s="476"/>
      <c r="DI22" s="476"/>
      <c r="DJ22" s="476"/>
      <c r="DK22" s="476"/>
      <c r="DL22" s="476"/>
      <c r="DM22" s="476"/>
      <c r="DN22" s="476"/>
      <c r="DO22" s="476"/>
      <c r="DP22" s="476"/>
      <c r="DQ22" s="476"/>
      <c r="DR22" s="476"/>
      <c r="DS22" s="476"/>
      <c r="DT22" s="476"/>
      <c r="DU22" s="476"/>
      <c r="DV22" s="476"/>
      <c r="DW22" s="476"/>
      <c r="DX22" s="476"/>
      <c r="DY22" s="476"/>
      <c r="DZ22" s="476"/>
      <c r="EA22" s="476"/>
      <c r="EB22" s="476"/>
      <c r="EC22" s="476"/>
      <c r="ED22" s="476"/>
    </row>
    <row r="23" spans="1:134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65"/>
      <c r="J23" s="66"/>
      <c r="K23" s="393"/>
      <c r="L23" s="393"/>
      <c r="M23" s="67" t="s">
        <v>24</v>
      </c>
      <c r="N23" s="68" t="s">
        <v>25</v>
      </c>
      <c r="O23" s="68" t="s">
        <v>26</v>
      </c>
      <c r="P23" s="69" t="s">
        <v>27</v>
      </c>
      <c r="Q23" s="67" t="s">
        <v>28</v>
      </c>
      <c r="R23" s="68" t="s">
        <v>29</v>
      </c>
      <c r="S23" s="68" t="s">
        <v>30</v>
      </c>
      <c r="T23" s="68" t="s">
        <v>31</v>
      </c>
      <c r="U23" s="188" t="s">
        <v>57</v>
      </c>
      <c r="V23" s="192" t="s">
        <v>32</v>
      </c>
      <c r="W23" s="140" t="s">
        <v>33</v>
      </c>
      <c r="X23" s="242" t="s">
        <v>110</v>
      </c>
      <c r="Y23" s="140" t="s">
        <v>34</v>
      </c>
      <c r="Z23" s="140" t="s">
        <v>58</v>
      </c>
      <c r="AA23" s="140" t="s">
        <v>59</v>
      </c>
      <c r="AB23" s="141" t="s">
        <v>60</v>
      </c>
      <c r="AC23" s="193" t="s">
        <v>61</v>
      </c>
      <c r="AD23" s="171" t="s">
        <v>95</v>
      </c>
      <c r="AE23" s="152" t="s">
        <v>1</v>
      </c>
      <c r="AF23" s="153" t="s">
        <v>100</v>
      </c>
      <c r="AG23" s="154" t="s">
        <v>44</v>
      </c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476"/>
      <c r="BH23" s="476"/>
      <c r="BI23" s="476"/>
      <c r="BJ23" s="476"/>
      <c r="BK23" s="476"/>
      <c r="BL23" s="476"/>
      <c r="BM23" s="476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J23" s="476"/>
      <c r="CK23" s="476"/>
      <c r="CL23" s="476"/>
      <c r="CM23" s="476"/>
      <c r="CN23" s="476"/>
      <c r="CO23" s="476"/>
      <c r="CP23" s="476"/>
      <c r="CQ23" s="476"/>
      <c r="CR23" s="476"/>
      <c r="CS23" s="476"/>
      <c r="CT23" s="476"/>
      <c r="CU23" s="476"/>
      <c r="CV23" s="476"/>
      <c r="CW23" s="476"/>
      <c r="CX23" s="476"/>
      <c r="CY23" s="476"/>
      <c r="CZ23" s="476"/>
      <c r="DA23" s="476"/>
      <c r="DB23" s="476"/>
      <c r="DC23" s="476"/>
      <c r="DD23" s="476"/>
      <c r="DE23" s="476"/>
      <c r="DF23" s="476"/>
      <c r="DG23" s="476"/>
      <c r="DH23" s="476"/>
      <c r="DI23" s="476"/>
      <c r="DJ23" s="476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76"/>
    </row>
    <row r="24" spans="1:134" ht="16.5" customHeight="1" x14ac:dyDescent="0.15">
      <c r="A24" s="10"/>
      <c r="B24" s="10"/>
      <c r="C24" s="119">
        <v>1</v>
      </c>
      <c r="D24" s="72">
        <f t="shared" ref="D24:D32" si="40">IF(AB24="-",INDEX(DW$1:DW$18,MATCH(C24,$DX$1:$DX$18,0)),AB24)</f>
        <v>1</v>
      </c>
      <c r="E24" s="74" t="str">
        <f t="shared" ref="E24:E32" si="41">INDEX(E$1:E$18,MATCH(C24,$DX$1:$DX$18,0))</f>
        <v>Sabrina</v>
      </c>
      <c r="F24" s="87" t="str">
        <f t="shared" ref="F24:F32" si="42">INDEX(F$1:F$18,MATCH(C24,$DX$1:$DX$18,0))</f>
        <v>Riccardi</v>
      </c>
      <c r="G24" s="87" t="str">
        <f t="shared" ref="G24:G32" si="43">INDEX(G$1:G$18,MATCH(C24,$DX$1:$DX$18,0))</f>
        <v>Baby Boss</v>
      </c>
      <c r="H24" s="73"/>
      <c r="I24" s="73"/>
      <c r="J24" s="75"/>
      <c r="K24" s="394"/>
      <c r="L24" s="394"/>
      <c r="M24" s="76">
        <f t="shared" ref="M24:M32" si="44">INDEX(Q$1:Q$18,MATCH(C24,$DX$1:$DX$18,0))</f>
        <v>17.666666666666668</v>
      </c>
      <c r="N24" s="77">
        <f t="shared" ref="N24:N32" si="45">INDEX(V$1:V$18,MATCH(C24,$DX$1:$DX$18,0))</f>
        <v>18.333333333333332</v>
      </c>
      <c r="O24" s="77">
        <f t="shared" ref="O24:O32" si="46">INDEX(AA$1:AA$18,MATCH(C24,$DX$1:$DX$18,0))</f>
        <v>19</v>
      </c>
      <c r="P24" s="161">
        <f t="shared" ref="P24:P32" si="47">INDEX(AF$1:AF$18,MATCH(C24,$DX$1:$DX$18,0))</f>
        <v>18.666666666666668</v>
      </c>
      <c r="Q24" s="76">
        <f t="shared" ref="Q24:Q32" si="48">INDEX(AK$1:AK$18,MATCH(C24,$DX$1:$DX$18,0))</f>
        <v>17.333333333333332</v>
      </c>
      <c r="R24" s="77">
        <f t="shared" ref="R24:R32" si="49">INDEX(AP$1:AP$18,MATCH(C24,$DX$1:$DX$18,0))</f>
        <v>16.666666666666668</v>
      </c>
      <c r="S24" s="77">
        <f t="shared" ref="S24:S32" si="50">INDEX(AU$1:AU$18,MATCH(C24,$DX$1:$DX$18,0))</f>
        <v>17</v>
      </c>
      <c r="T24" s="163">
        <f t="shared" ref="T24:T32" si="51">INDEX(AZ$1:AZ$18,MATCH(C24,$DX$1:$DX$18,0))</f>
        <v>16.666666666666668</v>
      </c>
      <c r="U24" s="189">
        <f t="shared" ref="U24:U32" si="52">INDEX(BA$1:BA$18,MATCH(C24,$DX$1:$DX$18,0))</f>
        <v>141.33333333333334</v>
      </c>
      <c r="V24" s="194">
        <f t="shared" ref="V24:V32" si="53">INDEX(BF$1:BF$18,MATCH(C24,$DX$1:$DX$18,0))</f>
        <v>3.3333333333333333E-2</v>
      </c>
      <c r="W24" s="77">
        <f>INDEX(BK$1:BK$18,MATCH(C24,$DX$1:$DX$18,0))</f>
        <v>0</v>
      </c>
      <c r="X24" s="77">
        <f t="shared" ref="X24:X32" si="54">INDEX(BP$1:BP$18,MATCH(C24,$DX$1:$DX$18,0))</f>
        <v>0</v>
      </c>
      <c r="Y24" s="77">
        <f t="shared" ref="Y24:Y32" si="55">INDEX(BU$1:BU$18,MATCH(C24,$DX$1:$DX$18,0))</f>
        <v>0</v>
      </c>
      <c r="Z24" s="77">
        <f t="shared" ref="Z24:Z32" si="56">INDEX(BZ$1:BZ$18,MATCH(C24,$DX$1:$DX$18,0))</f>
        <v>0</v>
      </c>
      <c r="AA24" s="163">
        <f t="shared" ref="AA24:AA32" si="57">INDEX(CE$1:CE$18,MATCH(C24,$DX$1:$DX$18,0))</f>
        <v>6.6666666666666666E-2</v>
      </c>
      <c r="AB24" s="186" t="str">
        <f t="shared" ref="AB24:AB32" si="58">INDEX(DZ$1:DZ$18,MATCH(C24,$DX$1:$DX$18,0))</f>
        <v>-</v>
      </c>
      <c r="AC24" s="195">
        <f t="shared" ref="AC24:AC32" si="59">INDEX(DI$1:DI$18,MATCH(C24,$DX$1:$DX$18,0))</f>
        <v>0.1</v>
      </c>
      <c r="AD24" s="172">
        <f t="shared" ref="AD24:AD32" si="60">INDEX(DJ$1:DJ$18,MATCH(C24,$DX$1:$DX$18,0))</f>
        <v>141.23333333333335</v>
      </c>
      <c r="AE24" s="148" t="str">
        <f t="shared" ref="AE24:AE32" si="61">INDEX(D$1:D$18,MATCH(C24,$DX$1:$DX$18,0))</f>
        <v>HTM2_1</v>
      </c>
      <c r="AF24" s="149">
        <f t="shared" ref="AF24:AF32" si="62">INDEX(DY$1:DY$18,MATCH(C24,$DX$1:$DX$18,0))</f>
        <v>1</v>
      </c>
      <c r="AG24" s="150" t="str">
        <f>IF(AD24&gt;=150,"Point","-")</f>
        <v>-</v>
      </c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476"/>
      <c r="CG24" s="476"/>
      <c r="CH24" s="476"/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  <c r="CS24" s="476"/>
      <c r="CT24" s="476"/>
      <c r="CU24" s="476"/>
      <c r="CV24" s="476"/>
      <c r="CW24" s="476"/>
      <c r="CX24" s="476"/>
      <c r="CY24" s="476"/>
      <c r="CZ24" s="476"/>
      <c r="DA24" s="476"/>
      <c r="DB24" s="476"/>
      <c r="DC24" s="476"/>
      <c r="DD24" s="476"/>
      <c r="DE24" s="476"/>
      <c r="DF24" s="476"/>
      <c r="DG24" s="476"/>
      <c r="DH24" s="476"/>
      <c r="DI24" s="476"/>
      <c r="DJ24" s="476"/>
      <c r="DK24" s="476"/>
      <c r="DL24" s="476"/>
      <c r="DM24" s="476"/>
      <c r="DN24" s="476"/>
      <c r="DO24" s="476"/>
      <c r="DP24" s="476"/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476"/>
      <c r="EB24" s="476"/>
      <c r="EC24" s="476"/>
      <c r="ED24" s="476"/>
    </row>
    <row r="25" spans="1:134" ht="16" customHeight="1" x14ac:dyDescent="0.15">
      <c r="A25" s="10"/>
      <c r="B25" s="10"/>
      <c r="C25" s="119">
        <v>2</v>
      </c>
      <c r="D25" s="81">
        <f t="shared" si="40"/>
        <v>2</v>
      </c>
      <c r="E25" s="82" t="str">
        <f t="shared" si="41"/>
        <v>Patrizia</v>
      </c>
      <c r="F25" s="25" t="str">
        <f t="shared" si="42"/>
        <v>Zampiero</v>
      </c>
      <c r="G25" s="25" t="str">
        <f t="shared" si="43"/>
        <v>Paul</v>
      </c>
      <c r="H25" s="46"/>
      <c r="I25" s="46"/>
      <c r="J25" s="83"/>
      <c r="K25" s="359"/>
      <c r="L25" s="359"/>
      <c r="M25" s="41">
        <f t="shared" si="44"/>
        <v>17.666666666666668</v>
      </c>
      <c r="N25" s="28">
        <f t="shared" si="45"/>
        <v>16.666666666666668</v>
      </c>
      <c r="O25" s="28">
        <f t="shared" si="46"/>
        <v>17.666666666666668</v>
      </c>
      <c r="P25" s="162">
        <f t="shared" si="47"/>
        <v>17.666666666666668</v>
      </c>
      <c r="Q25" s="41">
        <f t="shared" si="48"/>
        <v>16</v>
      </c>
      <c r="R25" s="28">
        <f t="shared" si="49"/>
        <v>15</v>
      </c>
      <c r="S25" s="28">
        <f t="shared" si="50"/>
        <v>15.333333333333334</v>
      </c>
      <c r="T25" s="164">
        <f t="shared" si="51"/>
        <v>15.333333333333334</v>
      </c>
      <c r="U25" s="190">
        <f t="shared" si="52"/>
        <v>131.33333333333334</v>
      </c>
      <c r="V25" s="196">
        <f t="shared" si="53"/>
        <v>0</v>
      </c>
      <c r="W25" s="28">
        <f>INDEX(BK1:BK35,MATCH(C25,$DX1:$DX35,0))</f>
        <v>0</v>
      </c>
      <c r="X25" s="28">
        <f t="shared" si="54"/>
        <v>0</v>
      </c>
      <c r="Y25" s="28">
        <f t="shared" si="55"/>
        <v>0</v>
      </c>
      <c r="Z25" s="28">
        <f t="shared" si="56"/>
        <v>0</v>
      </c>
      <c r="AA25" s="164">
        <f t="shared" si="57"/>
        <v>0</v>
      </c>
      <c r="AB25" s="187" t="str">
        <f t="shared" si="58"/>
        <v>-</v>
      </c>
      <c r="AC25" s="197">
        <f t="shared" si="59"/>
        <v>0</v>
      </c>
      <c r="AD25" s="173">
        <f t="shared" si="60"/>
        <v>131.33333333333334</v>
      </c>
      <c r="AE25" s="43" t="str">
        <f t="shared" si="61"/>
        <v>HTM2_2</v>
      </c>
      <c r="AF25" s="44">
        <f t="shared" si="62"/>
        <v>0.92990323341987247</v>
      </c>
      <c r="AG25" s="150" t="str">
        <f t="shared" ref="AG25:AG32" si="63">IF(AD25&gt;=150,"Point","-")</f>
        <v>-</v>
      </c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476"/>
      <c r="BH25" s="476"/>
      <c r="BI25" s="476"/>
      <c r="BJ25" s="476"/>
      <c r="BK25" s="476"/>
      <c r="BL25" s="476"/>
      <c r="BM25" s="476"/>
      <c r="BN25" s="476"/>
      <c r="BO25" s="476"/>
      <c r="BP25" s="476"/>
      <c r="BQ25" s="476"/>
      <c r="BR25" s="476"/>
      <c r="BS25" s="476"/>
      <c r="BT25" s="476"/>
      <c r="BU25" s="476"/>
      <c r="BV25" s="476"/>
      <c r="BW25" s="476"/>
      <c r="BX25" s="476"/>
      <c r="BY25" s="476"/>
      <c r="BZ25" s="476"/>
      <c r="CA25" s="476"/>
      <c r="CB25" s="476"/>
      <c r="CC25" s="476"/>
      <c r="CD25" s="476"/>
      <c r="CE25" s="476"/>
      <c r="CF25" s="476"/>
      <c r="CG25" s="476"/>
      <c r="CH25" s="476"/>
      <c r="CI25" s="476"/>
      <c r="CJ25" s="476"/>
      <c r="CK25" s="476"/>
      <c r="CL25" s="476"/>
      <c r="CM25" s="476"/>
      <c r="CN25" s="476"/>
      <c r="CO25" s="476"/>
      <c r="CP25" s="476"/>
      <c r="CQ25" s="476"/>
      <c r="CR25" s="476"/>
      <c r="CS25" s="476"/>
      <c r="CT25" s="476"/>
      <c r="CU25" s="476"/>
      <c r="CV25" s="476"/>
      <c r="CW25" s="476"/>
      <c r="CX25" s="476"/>
      <c r="CY25" s="476"/>
      <c r="CZ25" s="476"/>
      <c r="DA25" s="476"/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</row>
    <row r="26" spans="1:134" ht="16" customHeight="1" x14ac:dyDescent="0.15">
      <c r="A26" s="10"/>
      <c r="B26" s="10"/>
      <c r="C26" s="119">
        <v>3</v>
      </c>
      <c r="D26" s="81" t="e">
        <f t="shared" si="40"/>
        <v>#N/A</v>
      </c>
      <c r="E26" s="82" t="e">
        <f t="shared" si="41"/>
        <v>#N/A</v>
      </c>
      <c r="F26" s="25" t="e">
        <f t="shared" si="42"/>
        <v>#N/A</v>
      </c>
      <c r="G26" s="25" t="e">
        <f t="shared" si="43"/>
        <v>#N/A</v>
      </c>
      <c r="H26" s="46"/>
      <c r="I26" s="46"/>
      <c r="J26" s="83"/>
      <c r="K26" s="359"/>
      <c r="L26" s="359"/>
      <c r="M26" s="41" t="e">
        <f t="shared" si="44"/>
        <v>#N/A</v>
      </c>
      <c r="N26" s="28" t="e">
        <f t="shared" si="45"/>
        <v>#N/A</v>
      </c>
      <c r="O26" s="28" t="e">
        <f t="shared" si="46"/>
        <v>#N/A</v>
      </c>
      <c r="P26" s="162" t="e">
        <f t="shared" si="47"/>
        <v>#N/A</v>
      </c>
      <c r="Q26" s="41" t="e">
        <f t="shared" si="48"/>
        <v>#N/A</v>
      </c>
      <c r="R26" s="28" t="e">
        <f t="shared" si="49"/>
        <v>#N/A</v>
      </c>
      <c r="S26" s="28" t="e">
        <f t="shared" si="50"/>
        <v>#N/A</v>
      </c>
      <c r="T26" s="164" t="e">
        <f t="shared" si="51"/>
        <v>#N/A</v>
      </c>
      <c r="U26" s="190" t="e">
        <f t="shared" si="52"/>
        <v>#N/A</v>
      </c>
      <c r="V26" s="196" t="e">
        <f t="shared" si="53"/>
        <v>#N/A</v>
      </c>
      <c r="W26" s="28" t="e">
        <f>INDEX(BK1:BK35,MATCH(C26,$DX1:$DX35,0))</f>
        <v>#N/A</v>
      </c>
      <c r="X26" s="28" t="e">
        <f t="shared" si="54"/>
        <v>#N/A</v>
      </c>
      <c r="Y26" s="28" t="e">
        <f t="shared" si="55"/>
        <v>#N/A</v>
      </c>
      <c r="Z26" s="28" t="e">
        <f t="shared" si="56"/>
        <v>#N/A</v>
      </c>
      <c r="AA26" s="164" t="e">
        <f t="shared" si="57"/>
        <v>#N/A</v>
      </c>
      <c r="AB26" s="187" t="e">
        <f t="shared" si="58"/>
        <v>#N/A</v>
      </c>
      <c r="AC26" s="197" t="e">
        <f t="shared" si="59"/>
        <v>#N/A</v>
      </c>
      <c r="AD26" s="173" t="e">
        <f t="shared" si="60"/>
        <v>#N/A</v>
      </c>
      <c r="AE26" s="43" t="e">
        <f t="shared" si="61"/>
        <v>#N/A</v>
      </c>
      <c r="AF26" s="44" t="e">
        <f t="shared" si="62"/>
        <v>#N/A</v>
      </c>
      <c r="AG26" s="150" t="e">
        <f t="shared" si="63"/>
        <v>#N/A</v>
      </c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  <c r="CZ26" s="476"/>
      <c r="DA26" s="476"/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</row>
    <row r="27" spans="1:134" ht="16" customHeight="1" x14ac:dyDescent="0.15">
      <c r="A27" s="10"/>
      <c r="B27" s="10"/>
      <c r="C27" s="119">
        <v>4</v>
      </c>
      <c r="D27" s="81" t="e">
        <f t="shared" si="40"/>
        <v>#N/A</v>
      </c>
      <c r="E27" s="82" t="e">
        <f t="shared" si="41"/>
        <v>#N/A</v>
      </c>
      <c r="F27" s="82" t="e">
        <f t="shared" si="42"/>
        <v>#N/A</v>
      </c>
      <c r="G27" s="82" t="e">
        <f t="shared" si="43"/>
        <v>#N/A</v>
      </c>
      <c r="H27" s="46"/>
      <c r="I27" s="46"/>
      <c r="J27" s="83"/>
      <c r="K27" s="359"/>
      <c r="L27" s="359"/>
      <c r="M27" s="41" t="e">
        <f t="shared" si="44"/>
        <v>#N/A</v>
      </c>
      <c r="N27" s="28" t="e">
        <f t="shared" si="45"/>
        <v>#N/A</v>
      </c>
      <c r="O27" s="28" t="e">
        <f t="shared" si="46"/>
        <v>#N/A</v>
      </c>
      <c r="P27" s="162" t="e">
        <f t="shared" si="47"/>
        <v>#N/A</v>
      </c>
      <c r="Q27" s="41" t="e">
        <f t="shared" si="48"/>
        <v>#N/A</v>
      </c>
      <c r="R27" s="28" t="e">
        <f t="shared" si="49"/>
        <v>#N/A</v>
      </c>
      <c r="S27" s="28" t="e">
        <f t="shared" si="50"/>
        <v>#N/A</v>
      </c>
      <c r="T27" s="164" t="e">
        <f t="shared" si="51"/>
        <v>#N/A</v>
      </c>
      <c r="U27" s="190" t="e">
        <f t="shared" si="52"/>
        <v>#N/A</v>
      </c>
      <c r="V27" s="196" t="e">
        <f t="shared" si="53"/>
        <v>#N/A</v>
      </c>
      <c r="W27" s="28" t="e">
        <f>INDEX(BK1:BK35,MATCH(C27,$DX1:$DX35,0))</f>
        <v>#N/A</v>
      </c>
      <c r="X27" s="28" t="e">
        <f t="shared" si="54"/>
        <v>#N/A</v>
      </c>
      <c r="Y27" s="28" t="e">
        <f t="shared" si="55"/>
        <v>#N/A</v>
      </c>
      <c r="Z27" s="28" t="e">
        <f t="shared" si="56"/>
        <v>#N/A</v>
      </c>
      <c r="AA27" s="164" t="e">
        <f t="shared" si="57"/>
        <v>#N/A</v>
      </c>
      <c r="AB27" s="187" t="e">
        <f t="shared" si="58"/>
        <v>#N/A</v>
      </c>
      <c r="AC27" s="197" t="e">
        <f t="shared" si="59"/>
        <v>#N/A</v>
      </c>
      <c r="AD27" s="173" t="e">
        <f t="shared" si="60"/>
        <v>#N/A</v>
      </c>
      <c r="AE27" s="43" t="e">
        <f t="shared" si="61"/>
        <v>#N/A</v>
      </c>
      <c r="AF27" s="44" t="e">
        <f t="shared" si="62"/>
        <v>#N/A</v>
      </c>
      <c r="AG27" s="150" t="e">
        <f t="shared" si="63"/>
        <v>#N/A</v>
      </c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76"/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  <c r="CZ27" s="476"/>
      <c r="DA27" s="476"/>
      <c r="DB27" s="476"/>
      <c r="DC27" s="476"/>
      <c r="DD27" s="476"/>
      <c r="DE27" s="476"/>
      <c r="DF27" s="476"/>
      <c r="DG27" s="476"/>
      <c r="DH27" s="476"/>
      <c r="DI27" s="476"/>
      <c r="DJ27" s="476"/>
      <c r="DK27" s="476"/>
      <c r="DL27" s="476"/>
      <c r="DM27" s="476"/>
      <c r="DN27" s="476"/>
      <c r="DO27" s="476"/>
      <c r="DP27" s="476"/>
      <c r="DQ27" s="476"/>
      <c r="DR27" s="476"/>
      <c r="DS27" s="476"/>
      <c r="DT27" s="476"/>
      <c r="DU27" s="476"/>
      <c r="DV27" s="476"/>
      <c r="DW27" s="476"/>
      <c r="DX27" s="476"/>
      <c r="DY27" s="476"/>
      <c r="DZ27" s="476"/>
      <c r="EA27" s="476"/>
      <c r="EB27" s="476"/>
      <c r="EC27" s="476"/>
      <c r="ED27" s="476"/>
    </row>
    <row r="28" spans="1:134" ht="16" customHeight="1" x14ac:dyDescent="0.15">
      <c r="A28" s="10"/>
      <c r="B28" s="10"/>
      <c r="C28" s="119">
        <v>5</v>
      </c>
      <c r="D28" s="81" t="e">
        <f t="shared" si="40"/>
        <v>#N/A</v>
      </c>
      <c r="E28" s="82" t="e">
        <f t="shared" si="41"/>
        <v>#N/A</v>
      </c>
      <c r="F28" s="82" t="e">
        <f t="shared" si="42"/>
        <v>#N/A</v>
      </c>
      <c r="G28" s="82" t="e">
        <f t="shared" si="43"/>
        <v>#N/A</v>
      </c>
      <c r="H28" s="46"/>
      <c r="I28" s="46"/>
      <c r="J28" s="83"/>
      <c r="K28" s="359"/>
      <c r="L28" s="359"/>
      <c r="M28" s="41" t="e">
        <f t="shared" si="44"/>
        <v>#N/A</v>
      </c>
      <c r="N28" s="28" t="e">
        <f t="shared" si="45"/>
        <v>#N/A</v>
      </c>
      <c r="O28" s="28" t="e">
        <f t="shared" si="46"/>
        <v>#N/A</v>
      </c>
      <c r="P28" s="162" t="e">
        <f t="shared" si="47"/>
        <v>#N/A</v>
      </c>
      <c r="Q28" s="41" t="e">
        <f t="shared" si="48"/>
        <v>#N/A</v>
      </c>
      <c r="R28" s="28" t="e">
        <f t="shared" si="49"/>
        <v>#N/A</v>
      </c>
      <c r="S28" s="28" t="e">
        <f t="shared" si="50"/>
        <v>#N/A</v>
      </c>
      <c r="T28" s="164" t="e">
        <f t="shared" si="51"/>
        <v>#N/A</v>
      </c>
      <c r="U28" s="190" t="e">
        <f t="shared" si="52"/>
        <v>#N/A</v>
      </c>
      <c r="V28" s="196" t="e">
        <f t="shared" si="53"/>
        <v>#N/A</v>
      </c>
      <c r="W28" s="28" t="e">
        <f>INDEX(BK1:BK35,MATCH(C28,$DX1:$DX35,0))</f>
        <v>#N/A</v>
      </c>
      <c r="X28" s="28" t="e">
        <f t="shared" si="54"/>
        <v>#N/A</v>
      </c>
      <c r="Y28" s="28" t="e">
        <f t="shared" si="55"/>
        <v>#N/A</v>
      </c>
      <c r="Z28" s="28" t="e">
        <f t="shared" si="56"/>
        <v>#N/A</v>
      </c>
      <c r="AA28" s="164" t="e">
        <f t="shared" si="57"/>
        <v>#N/A</v>
      </c>
      <c r="AB28" s="187" t="e">
        <f t="shared" si="58"/>
        <v>#N/A</v>
      </c>
      <c r="AC28" s="197" t="e">
        <f t="shared" si="59"/>
        <v>#N/A</v>
      </c>
      <c r="AD28" s="173" t="e">
        <f t="shared" si="60"/>
        <v>#N/A</v>
      </c>
      <c r="AE28" s="43" t="e">
        <f t="shared" si="61"/>
        <v>#N/A</v>
      </c>
      <c r="AF28" s="44" t="e">
        <f t="shared" si="62"/>
        <v>#N/A</v>
      </c>
      <c r="AG28" s="150" t="e">
        <f t="shared" si="63"/>
        <v>#N/A</v>
      </c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476"/>
      <c r="EB28" s="476"/>
      <c r="EC28" s="476"/>
      <c r="ED28" s="476"/>
    </row>
    <row r="29" spans="1:134" ht="16" customHeight="1" x14ac:dyDescent="0.15">
      <c r="A29" s="10"/>
      <c r="B29" s="10"/>
      <c r="C29" s="119">
        <v>6</v>
      </c>
      <c r="D29" s="81" t="e">
        <f t="shared" si="40"/>
        <v>#N/A</v>
      </c>
      <c r="E29" s="82" t="e">
        <f t="shared" si="41"/>
        <v>#N/A</v>
      </c>
      <c r="F29" s="82" t="e">
        <f t="shared" si="42"/>
        <v>#N/A</v>
      </c>
      <c r="G29" s="82" t="e">
        <f t="shared" si="43"/>
        <v>#N/A</v>
      </c>
      <c r="H29" s="46"/>
      <c r="I29" s="46"/>
      <c r="J29" s="83"/>
      <c r="K29" s="359"/>
      <c r="L29" s="359"/>
      <c r="M29" s="41" t="e">
        <f t="shared" si="44"/>
        <v>#N/A</v>
      </c>
      <c r="N29" s="28" t="e">
        <f t="shared" si="45"/>
        <v>#N/A</v>
      </c>
      <c r="O29" s="28" t="e">
        <f t="shared" si="46"/>
        <v>#N/A</v>
      </c>
      <c r="P29" s="160" t="e">
        <f t="shared" si="47"/>
        <v>#N/A</v>
      </c>
      <c r="Q29" s="41" t="e">
        <f t="shared" si="48"/>
        <v>#N/A</v>
      </c>
      <c r="R29" s="28" t="e">
        <f t="shared" si="49"/>
        <v>#N/A</v>
      </c>
      <c r="S29" s="28" t="e">
        <f t="shared" si="50"/>
        <v>#N/A</v>
      </c>
      <c r="T29" s="164" t="e">
        <f t="shared" si="51"/>
        <v>#N/A</v>
      </c>
      <c r="U29" s="190" t="e">
        <f t="shared" si="52"/>
        <v>#N/A</v>
      </c>
      <c r="V29" s="196" t="e">
        <f t="shared" si="53"/>
        <v>#N/A</v>
      </c>
      <c r="W29" s="28" t="e">
        <f>INDEX(BK1:BK35,MATCH(C29,$DX1:$DX35,0))</f>
        <v>#N/A</v>
      </c>
      <c r="X29" s="28" t="e">
        <f t="shared" si="54"/>
        <v>#N/A</v>
      </c>
      <c r="Y29" s="28" t="e">
        <f t="shared" si="55"/>
        <v>#N/A</v>
      </c>
      <c r="Z29" s="28" t="e">
        <f t="shared" si="56"/>
        <v>#N/A</v>
      </c>
      <c r="AA29" s="164" t="e">
        <f t="shared" si="57"/>
        <v>#N/A</v>
      </c>
      <c r="AB29" s="187" t="e">
        <f t="shared" si="58"/>
        <v>#N/A</v>
      </c>
      <c r="AC29" s="197" t="e">
        <f t="shared" si="59"/>
        <v>#N/A</v>
      </c>
      <c r="AD29" s="173" t="e">
        <f t="shared" si="60"/>
        <v>#N/A</v>
      </c>
      <c r="AE29" s="43" t="e">
        <f t="shared" si="61"/>
        <v>#N/A</v>
      </c>
      <c r="AF29" s="44" t="e">
        <f t="shared" si="62"/>
        <v>#N/A</v>
      </c>
      <c r="AG29" s="150" t="e">
        <f t="shared" si="63"/>
        <v>#N/A</v>
      </c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6"/>
      <c r="CD29" s="476"/>
      <c r="CE29" s="476"/>
      <c r="CF29" s="476"/>
      <c r="CG29" s="476"/>
      <c r="CH29" s="476"/>
      <c r="CI29" s="476"/>
      <c r="CJ29" s="476"/>
      <c r="CK29" s="476"/>
      <c r="CL29" s="476"/>
      <c r="CM29" s="476"/>
      <c r="CN29" s="476"/>
      <c r="CO29" s="476"/>
      <c r="CP29" s="476"/>
      <c r="CQ29" s="476"/>
      <c r="CR29" s="476"/>
      <c r="CS29" s="476"/>
      <c r="CT29" s="476"/>
      <c r="CU29" s="476"/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6"/>
      <c r="DH29" s="476"/>
      <c r="DI29" s="476"/>
      <c r="DJ29" s="476"/>
      <c r="DK29" s="476"/>
      <c r="DL29" s="476"/>
      <c r="DM29" s="476"/>
      <c r="DN29" s="476"/>
      <c r="DO29" s="476"/>
      <c r="DP29" s="476"/>
      <c r="DQ29" s="476"/>
      <c r="DR29" s="476"/>
      <c r="DS29" s="476"/>
      <c r="DT29" s="476"/>
      <c r="DU29" s="476"/>
      <c r="DV29" s="476"/>
      <c r="DW29" s="476"/>
      <c r="DX29" s="476"/>
      <c r="DY29" s="476"/>
      <c r="DZ29" s="476"/>
      <c r="EA29" s="476"/>
      <c r="EB29" s="476"/>
      <c r="EC29" s="476"/>
      <c r="ED29" s="476"/>
    </row>
    <row r="30" spans="1:134" ht="16" customHeight="1" x14ac:dyDescent="0.15">
      <c r="A30" s="10"/>
      <c r="B30" s="10"/>
      <c r="C30" s="119">
        <v>7</v>
      </c>
      <c r="D30" s="81" t="e">
        <f t="shared" si="40"/>
        <v>#N/A</v>
      </c>
      <c r="E30" s="82" t="e">
        <f t="shared" si="41"/>
        <v>#N/A</v>
      </c>
      <c r="F30" s="82" t="e">
        <f t="shared" si="42"/>
        <v>#N/A</v>
      </c>
      <c r="G30" s="82" t="e">
        <f t="shared" si="43"/>
        <v>#N/A</v>
      </c>
      <c r="H30" s="46"/>
      <c r="I30" s="46"/>
      <c r="J30" s="83"/>
      <c r="K30" s="359"/>
      <c r="L30" s="359"/>
      <c r="M30" s="41" t="e">
        <f t="shared" si="44"/>
        <v>#N/A</v>
      </c>
      <c r="N30" s="28" t="e">
        <f t="shared" si="45"/>
        <v>#N/A</v>
      </c>
      <c r="O30" s="28" t="e">
        <f t="shared" si="46"/>
        <v>#N/A</v>
      </c>
      <c r="P30" s="40" t="e">
        <f t="shared" si="47"/>
        <v>#N/A</v>
      </c>
      <c r="Q30" s="41" t="e">
        <f t="shared" si="48"/>
        <v>#N/A</v>
      </c>
      <c r="R30" s="28" t="e">
        <f t="shared" si="49"/>
        <v>#N/A</v>
      </c>
      <c r="S30" s="28" t="e">
        <f t="shared" si="50"/>
        <v>#N/A</v>
      </c>
      <c r="T30" s="164" t="e">
        <f t="shared" si="51"/>
        <v>#N/A</v>
      </c>
      <c r="U30" s="190" t="e">
        <f t="shared" si="52"/>
        <v>#N/A</v>
      </c>
      <c r="V30" s="196" t="e">
        <f t="shared" si="53"/>
        <v>#N/A</v>
      </c>
      <c r="W30" s="28" t="e">
        <f>INDEX(BK1:BK35,MATCH(C30,$DX1:$DX35,0))</f>
        <v>#N/A</v>
      </c>
      <c r="X30" s="28" t="e">
        <f t="shared" si="54"/>
        <v>#N/A</v>
      </c>
      <c r="Y30" s="28" t="e">
        <f t="shared" si="55"/>
        <v>#N/A</v>
      </c>
      <c r="Z30" s="28" t="e">
        <f t="shared" si="56"/>
        <v>#N/A</v>
      </c>
      <c r="AA30" s="164" t="e">
        <f t="shared" si="57"/>
        <v>#N/A</v>
      </c>
      <c r="AB30" s="187" t="e">
        <f t="shared" si="58"/>
        <v>#N/A</v>
      </c>
      <c r="AC30" s="197" t="e">
        <f t="shared" si="59"/>
        <v>#N/A</v>
      </c>
      <c r="AD30" s="173" t="e">
        <f t="shared" si="60"/>
        <v>#N/A</v>
      </c>
      <c r="AE30" s="43" t="e">
        <f t="shared" si="61"/>
        <v>#N/A</v>
      </c>
      <c r="AF30" s="44" t="e">
        <f t="shared" si="62"/>
        <v>#N/A</v>
      </c>
      <c r="AG30" s="150" t="e">
        <f t="shared" si="63"/>
        <v>#N/A</v>
      </c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76"/>
      <c r="BW30" s="476"/>
      <c r="BX30" s="476"/>
      <c r="BY30" s="476"/>
      <c r="BZ30" s="476"/>
      <c r="CA30" s="476"/>
      <c r="CB30" s="476"/>
      <c r="CC30" s="476"/>
      <c r="CD30" s="476"/>
      <c r="CE30" s="476"/>
      <c r="CF30" s="476"/>
      <c r="CG30" s="476"/>
      <c r="CH30" s="476"/>
      <c r="CI30" s="476"/>
      <c r="CJ30" s="476"/>
      <c r="CK30" s="476"/>
      <c r="CL30" s="476"/>
      <c r="CM30" s="476"/>
      <c r="CN30" s="476"/>
      <c r="CO30" s="476"/>
      <c r="CP30" s="476"/>
      <c r="CQ30" s="476"/>
      <c r="CR30" s="476"/>
      <c r="CS30" s="476"/>
      <c r="CT30" s="476"/>
      <c r="CU30" s="476"/>
      <c r="CV30" s="476"/>
      <c r="CW30" s="476"/>
      <c r="CX30" s="476"/>
      <c r="CY30" s="476"/>
      <c r="CZ30" s="476"/>
      <c r="DA30" s="476"/>
      <c r="DB30" s="476"/>
      <c r="DC30" s="476"/>
      <c r="DD30" s="476"/>
      <c r="DE30" s="476"/>
      <c r="DF30" s="476"/>
      <c r="DG30" s="476"/>
      <c r="DH30" s="476"/>
      <c r="DI30" s="476"/>
      <c r="DJ30" s="476"/>
      <c r="DK30" s="476"/>
      <c r="DL30" s="476"/>
      <c r="DM30" s="476"/>
      <c r="DN30" s="476"/>
      <c r="DO30" s="476"/>
      <c r="DP30" s="476"/>
      <c r="DQ30" s="476"/>
      <c r="DR30" s="476"/>
      <c r="DS30" s="476"/>
      <c r="DT30" s="476"/>
      <c r="DU30" s="476"/>
      <c r="DV30" s="476"/>
      <c r="DW30" s="476"/>
      <c r="DX30" s="476"/>
      <c r="DY30" s="476"/>
      <c r="DZ30" s="476"/>
      <c r="EA30" s="476"/>
      <c r="EB30" s="476"/>
      <c r="EC30" s="476"/>
      <c r="ED30" s="476"/>
    </row>
    <row r="31" spans="1:134" ht="16" customHeight="1" x14ac:dyDescent="0.15">
      <c r="A31" s="10"/>
      <c r="B31" s="10"/>
      <c r="C31" s="119">
        <v>8</v>
      </c>
      <c r="D31" s="81" t="e">
        <f t="shared" si="40"/>
        <v>#N/A</v>
      </c>
      <c r="E31" s="82" t="e">
        <f t="shared" si="41"/>
        <v>#N/A</v>
      </c>
      <c r="F31" s="82" t="e">
        <f t="shared" si="42"/>
        <v>#N/A</v>
      </c>
      <c r="G31" s="82" t="e">
        <f t="shared" si="43"/>
        <v>#N/A</v>
      </c>
      <c r="H31" s="46"/>
      <c r="I31" s="46"/>
      <c r="J31" s="83"/>
      <c r="K31" s="359"/>
      <c r="L31" s="359"/>
      <c r="M31" s="41" t="e">
        <f t="shared" si="44"/>
        <v>#N/A</v>
      </c>
      <c r="N31" s="28" t="e">
        <f t="shared" si="45"/>
        <v>#N/A</v>
      </c>
      <c r="O31" s="28" t="e">
        <f t="shared" si="46"/>
        <v>#N/A</v>
      </c>
      <c r="P31" s="40" t="e">
        <f t="shared" si="47"/>
        <v>#N/A</v>
      </c>
      <c r="Q31" s="41" t="e">
        <f t="shared" si="48"/>
        <v>#N/A</v>
      </c>
      <c r="R31" s="28" t="e">
        <f t="shared" si="49"/>
        <v>#N/A</v>
      </c>
      <c r="S31" s="28" t="e">
        <f t="shared" si="50"/>
        <v>#N/A</v>
      </c>
      <c r="T31" s="164" t="e">
        <f t="shared" si="51"/>
        <v>#N/A</v>
      </c>
      <c r="U31" s="190" t="e">
        <f t="shared" si="52"/>
        <v>#N/A</v>
      </c>
      <c r="V31" s="196" t="e">
        <f t="shared" si="53"/>
        <v>#N/A</v>
      </c>
      <c r="W31" s="28" t="e">
        <f>INDEX(BK1:BK35,MATCH(C31,$DX1:$DX35,0))</f>
        <v>#N/A</v>
      </c>
      <c r="X31" s="28" t="e">
        <f t="shared" si="54"/>
        <v>#N/A</v>
      </c>
      <c r="Y31" s="28" t="e">
        <f t="shared" si="55"/>
        <v>#N/A</v>
      </c>
      <c r="Z31" s="28" t="e">
        <f t="shared" si="56"/>
        <v>#N/A</v>
      </c>
      <c r="AA31" s="164" t="e">
        <f t="shared" si="57"/>
        <v>#N/A</v>
      </c>
      <c r="AB31" s="187" t="e">
        <f t="shared" si="58"/>
        <v>#N/A</v>
      </c>
      <c r="AC31" s="197" t="e">
        <f t="shared" si="59"/>
        <v>#N/A</v>
      </c>
      <c r="AD31" s="173" t="e">
        <f t="shared" si="60"/>
        <v>#N/A</v>
      </c>
      <c r="AE31" s="43" t="e">
        <f t="shared" si="61"/>
        <v>#N/A</v>
      </c>
      <c r="AF31" s="44" t="e">
        <f t="shared" si="62"/>
        <v>#N/A</v>
      </c>
      <c r="AG31" s="150" t="e">
        <f t="shared" si="63"/>
        <v>#N/A</v>
      </c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76"/>
      <c r="CP31" s="476"/>
      <c r="CQ31" s="476"/>
      <c r="CR31" s="476"/>
      <c r="CS31" s="476"/>
      <c r="CT31" s="476"/>
      <c r="CU31" s="476"/>
      <c r="CV31" s="476"/>
      <c r="CW31" s="476"/>
      <c r="CX31" s="476"/>
      <c r="CY31" s="476"/>
      <c r="CZ31" s="476"/>
      <c r="DA31" s="476"/>
      <c r="DB31" s="476"/>
      <c r="DC31" s="476"/>
      <c r="DD31" s="476"/>
      <c r="DE31" s="476"/>
      <c r="DF31" s="476"/>
      <c r="DG31" s="476"/>
      <c r="DH31" s="476"/>
      <c r="DI31" s="476"/>
      <c r="DJ31" s="476"/>
      <c r="DK31" s="476"/>
      <c r="DL31" s="476"/>
      <c r="DM31" s="476"/>
      <c r="DN31" s="476"/>
      <c r="DO31" s="476"/>
      <c r="DP31" s="476"/>
      <c r="DQ31" s="476"/>
      <c r="DR31" s="476"/>
      <c r="DS31" s="476"/>
      <c r="DT31" s="476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</row>
    <row r="32" spans="1:134" ht="16.5" customHeight="1" thickBot="1" x14ac:dyDescent="0.2">
      <c r="A32" s="10"/>
      <c r="B32" s="10"/>
      <c r="C32" s="119">
        <v>9</v>
      </c>
      <c r="D32" s="84" t="e">
        <f t="shared" si="40"/>
        <v>#N/A</v>
      </c>
      <c r="E32" s="85" t="e">
        <f t="shared" si="41"/>
        <v>#N/A</v>
      </c>
      <c r="F32" s="85" t="e">
        <f t="shared" si="42"/>
        <v>#N/A</v>
      </c>
      <c r="G32" s="85" t="e">
        <f t="shared" si="43"/>
        <v>#N/A</v>
      </c>
      <c r="H32" s="47"/>
      <c r="I32" s="47"/>
      <c r="J32" s="86"/>
      <c r="K32" s="395"/>
      <c r="L32" s="395"/>
      <c r="M32" s="50" t="e">
        <f t="shared" si="44"/>
        <v>#N/A</v>
      </c>
      <c r="N32" s="48" t="e">
        <f t="shared" si="45"/>
        <v>#N/A</v>
      </c>
      <c r="O32" s="48" t="e">
        <f t="shared" si="46"/>
        <v>#N/A</v>
      </c>
      <c r="P32" s="49" t="e">
        <f t="shared" si="47"/>
        <v>#N/A</v>
      </c>
      <c r="Q32" s="50" t="e">
        <f t="shared" si="48"/>
        <v>#N/A</v>
      </c>
      <c r="R32" s="48" t="e">
        <f t="shared" si="49"/>
        <v>#N/A</v>
      </c>
      <c r="S32" s="48" t="e">
        <f t="shared" si="50"/>
        <v>#N/A</v>
      </c>
      <c r="T32" s="165" t="e">
        <f t="shared" si="51"/>
        <v>#N/A</v>
      </c>
      <c r="U32" s="191" t="e">
        <f t="shared" si="52"/>
        <v>#N/A</v>
      </c>
      <c r="V32" s="198" t="e">
        <f t="shared" si="53"/>
        <v>#N/A</v>
      </c>
      <c r="W32" s="95" t="e">
        <f>INDEX(BK1:BK35,MATCH(C32,$DX1:$DX35,0))</f>
        <v>#N/A</v>
      </c>
      <c r="X32" s="95" t="e">
        <f t="shared" si="54"/>
        <v>#N/A</v>
      </c>
      <c r="Y32" s="95" t="e">
        <f t="shared" si="55"/>
        <v>#N/A</v>
      </c>
      <c r="Z32" s="95" t="e">
        <f t="shared" si="56"/>
        <v>#N/A</v>
      </c>
      <c r="AA32" s="199" t="e">
        <f t="shared" si="57"/>
        <v>#N/A</v>
      </c>
      <c r="AB32" s="200" t="e">
        <f t="shared" si="58"/>
        <v>#N/A</v>
      </c>
      <c r="AC32" s="201" t="e">
        <f t="shared" si="59"/>
        <v>#N/A</v>
      </c>
      <c r="AD32" s="174" t="e">
        <f t="shared" si="60"/>
        <v>#N/A</v>
      </c>
      <c r="AE32" s="52" t="e">
        <f t="shared" si="61"/>
        <v>#N/A</v>
      </c>
      <c r="AF32" s="53" t="e">
        <f t="shared" si="62"/>
        <v>#N/A</v>
      </c>
      <c r="AG32" s="150" t="e">
        <f t="shared" si="63"/>
        <v>#N/A</v>
      </c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  <c r="BK32" s="476"/>
      <c r="BL32" s="476"/>
      <c r="BM32" s="476"/>
      <c r="BN32" s="476"/>
      <c r="BO32" s="476"/>
      <c r="BP32" s="476"/>
      <c r="BQ32" s="476"/>
      <c r="BR32" s="476"/>
      <c r="BS32" s="476"/>
      <c r="BT32" s="476"/>
      <c r="BU32" s="476"/>
      <c r="BV32" s="476"/>
      <c r="BW32" s="476"/>
      <c r="BX32" s="476"/>
      <c r="BY32" s="476"/>
      <c r="BZ32" s="476"/>
      <c r="CA32" s="476"/>
      <c r="CB32" s="476"/>
      <c r="CC32" s="476"/>
      <c r="CD32" s="476"/>
      <c r="CE32" s="476"/>
      <c r="CF32" s="476"/>
      <c r="CG32" s="476"/>
      <c r="CH32" s="476"/>
      <c r="CI32" s="476"/>
      <c r="CJ32" s="476"/>
      <c r="CK32" s="476"/>
      <c r="CL32" s="476"/>
      <c r="CM32" s="476"/>
      <c r="CN32" s="476"/>
      <c r="CO32" s="476"/>
      <c r="CP32" s="476"/>
      <c r="CQ32" s="476"/>
      <c r="CR32" s="476"/>
      <c r="CS32" s="476"/>
      <c r="CT32" s="476"/>
      <c r="CU32" s="476"/>
      <c r="CV32" s="476"/>
      <c r="CW32" s="476"/>
      <c r="CX32" s="476"/>
      <c r="CY32" s="476"/>
      <c r="CZ32" s="476"/>
      <c r="DA32" s="476"/>
      <c r="DB32" s="476"/>
      <c r="DC32" s="476"/>
      <c r="DD32" s="476"/>
      <c r="DE32" s="476"/>
      <c r="DF32" s="476"/>
      <c r="DG32" s="476"/>
      <c r="DH32" s="476"/>
      <c r="DI32" s="476"/>
      <c r="DJ32" s="476"/>
      <c r="DK32" s="476"/>
      <c r="DL32" s="476"/>
      <c r="DM32" s="476"/>
      <c r="DN32" s="476"/>
      <c r="DO32" s="476"/>
      <c r="DP32" s="476"/>
      <c r="DQ32" s="476"/>
      <c r="DR32" s="476"/>
      <c r="DS32" s="476"/>
      <c r="DT32" s="476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</row>
    <row r="33" spans="1:134" ht="16.5" customHeight="1" x14ac:dyDescent="0.15">
      <c r="A33" s="10"/>
      <c r="B33" s="1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6"/>
      <c r="CC33" s="476"/>
      <c r="CD33" s="476"/>
      <c r="CE33" s="476"/>
      <c r="CF33" s="476"/>
      <c r="CG33" s="476"/>
      <c r="CH33" s="476"/>
      <c r="CI33" s="476"/>
      <c r="CJ33" s="476"/>
      <c r="CK33" s="476"/>
      <c r="CL33" s="476"/>
      <c r="CM33" s="476"/>
      <c r="CN33" s="476"/>
      <c r="CO33" s="476"/>
      <c r="CP33" s="476"/>
      <c r="CQ33" s="476"/>
      <c r="CR33" s="476"/>
      <c r="CS33" s="476"/>
      <c r="CT33" s="476"/>
      <c r="CU33" s="476"/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</row>
    <row r="34" spans="1:134" ht="16" customHeight="1" x14ac:dyDescent="0.15">
      <c r="A34" s="10"/>
      <c r="B34" s="10"/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76"/>
      <c r="CM34" s="476"/>
      <c r="CN34" s="476"/>
      <c r="CO34" s="476"/>
      <c r="CP34" s="476"/>
      <c r="CQ34" s="476"/>
      <c r="CR34" s="476"/>
      <c r="CS34" s="476"/>
      <c r="CT34" s="476"/>
      <c r="CU34" s="476"/>
      <c r="CV34" s="476"/>
      <c r="CW34" s="476"/>
      <c r="CX34" s="476"/>
      <c r="CY34" s="476"/>
      <c r="CZ34" s="476"/>
      <c r="DA34" s="476"/>
      <c r="DB34" s="476"/>
      <c r="DC34" s="476"/>
      <c r="DD34" s="476"/>
      <c r="DE34" s="476"/>
      <c r="DF34" s="476"/>
      <c r="DG34" s="476"/>
      <c r="DH34" s="476"/>
      <c r="DI34" s="476"/>
      <c r="DJ34" s="476"/>
      <c r="DK34" s="476"/>
      <c r="DL34" s="476"/>
      <c r="DM34" s="476"/>
      <c r="DN34" s="476"/>
      <c r="DO34" s="476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</row>
    <row r="35" spans="1:134" ht="16" customHeight="1" x14ac:dyDescent="0.15">
      <c r="A35" s="10"/>
      <c r="B35" s="10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6"/>
      <c r="BT35" s="476"/>
      <c r="BU35" s="476"/>
      <c r="BV35" s="476"/>
      <c r="BW35" s="476"/>
      <c r="BX35" s="476"/>
      <c r="BY35" s="476"/>
      <c r="BZ35" s="476"/>
      <c r="CA35" s="476"/>
      <c r="CB35" s="476"/>
      <c r="CC35" s="476"/>
      <c r="CD35" s="476"/>
      <c r="CE35" s="476"/>
      <c r="CF35" s="476"/>
      <c r="CG35" s="476"/>
      <c r="CH35" s="476"/>
      <c r="CI35" s="476"/>
      <c r="CJ35" s="476"/>
      <c r="CK35" s="476"/>
      <c r="CL35" s="476"/>
      <c r="CM35" s="476"/>
      <c r="CN35" s="476"/>
      <c r="CO35" s="476"/>
      <c r="CP35" s="476"/>
      <c r="CQ35" s="476"/>
      <c r="CR35" s="476"/>
      <c r="CS35" s="476"/>
      <c r="CT35" s="476"/>
      <c r="CU35" s="476"/>
      <c r="CV35" s="476"/>
      <c r="CW35" s="476"/>
      <c r="CX35" s="476"/>
      <c r="CY35" s="476"/>
      <c r="CZ35" s="476"/>
      <c r="DA35" s="476"/>
      <c r="DB35" s="476"/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</row>
    <row r="36" spans="1:134" ht="12.75" customHeight="1" x14ac:dyDescent="0.15">
      <c r="D36" s="109"/>
      <c r="E36" s="109"/>
    </row>
  </sheetData>
  <mergeCells count="34">
    <mergeCell ref="CV3:CY3"/>
    <mergeCell ref="CZ3:DC3"/>
    <mergeCell ref="DE3:DH3"/>
    <mergeCell ref="D19:EC21"/>
    <mergeCell ref="M22:P22"/>
    <mergeCell ref="Q22:U22"/>
    <mergeCell ref="AD22:AG22"/>
    <mergeCell ref="AH22:ED35"/>
    <mergeCell ref="BV3:BZ3"/>
    <mergeCell ref="CA3:CE3"/>
    <mergeCell ref="CF3:CI3"/>
    <mergeCell ref="CJ3:CM3"/>
    <mergeCell ref="CN3:CQ3"/>
    <mergeCell ref="CR3:CU3"/>
    <mergeCell ref="AQ3:AU3"/>
    <mergeCell ref="AV3:AZ3"/>
    <mergeCell ref="BB3:BF3"/>
    <mergeCell ref="BG3:BK3"/>
    <mergeCell ref="BL3:BP3"/>
    <mergeCell ref="BQ3:BU3"/>
    <mergeCell ref="M3:Q3"/>
    <mergeCell ref="R3:V3"/>
    <mergeCell ref="W3:AA3"/>
    <mergeCell ref="AB3:AF3"/>
    <mergeCell ref="AG3:AK3"/>
    <mergeCell ref="AL3:AP3"/>
    <mergeCell ref="D1:EC1"/>
    <mergeCell ref="D2:G2"/>
    <mergeCell ref="M2:AF2"/>
    <mergeCell ref="AG2:AZ2"/>
    <mergeCell ref="BB2:DI2"/>
    <mergeCell ref="DJ2:DK2"/>
    <mergeCell ref="EB2:ED2"/>
    <mergeCell ref="K2:L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1CE5-4AAD-C84A-B960-4416E7DF5175}">
  <sheetPr>
    <tabColor rgb="FF92D050"/>
  </sheetPr>
  <dimension ref="A1:IU38"/>
  <sheetViews>
    <sheetView showGridLines="0" topLeftCell="J9" zoomScale="125" workbookViewId="0">
      <selection activeCell="BB6" sqref="BB6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8" width="8.625" style="1" hidden="1" customWidth="1"/>
    <col min="9" max="10" width="8.625" style="1" customWidth="1"/>
    <col min="11" max="12" width="4.5" style="1" customWidth="1"/>
    <col min="13" max="13" width="4.25" style="1" customWidth="1"/>
    <col min="14" max="14" width="3.625" style="1" customWidth="1"/>
    <col min="15" max="15" width="4" style="1" customWidth="1"/>
    <col min="16" max="16" width="5.75" style="1" customWidth="1"/>
    <col min="17" max="18" width="4" style="1" customWidth="1"/>
    <col min="19" max="19" width="3.625" style="1" customWidth="1"/>
    <col min="20" max="20" width="4.125" style="1" customWidth="1"/>
    <col min="21" max="21" width="4.625" style="1" customWidth="1"/>
    <col min="22" max="22" width="4.25" style="1" customWidth="1"/>
    <col min="23" max="23" width="4.125" style="1" customWidth="1"/>
    <col min="24" max="24" width="3.625" style="1" customWidth="1"/>
    <col min="25" max="27" width="4" style="1" customWidth="1"/>
    <col min="28" max="28" width="5.125" style="1" customWidth="1"/>
    <col min="29" max="31" width="6" style="1" customWidth="1"/>
    <col min="32" max="32" width="4.5" style="1" customWidth="1"/>
    <col min="33" max="46" width="4.25" style="1" customWidth="1"/>
    <col min="47" max="50" width="4.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81" width="4" style="1" customWidth="1"/>
    <col min="82" max="106" width="2.625" style="1" customWidth="1"/>
    <col min="107" max="108" width="4" style="1" customWidth="1"/>
    <col min="109" max="109" width="4.375" style="1" customWidth="1"/>
    <col min="110" max="110" width="3.625" style="1" customWidth="1"/>
    <col min="111" max="111" width="4" style="1" customWidth="1"/>
    <col min="112" max="112" width="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202"/>
    </row>
    <row r="2" spans="1:132" ht="17" customHeight="1" thickBot="1" x14ac:dyDescent="0.2">
      <c r="A2" s="10"/>
      <c r="B2" s="10"/>
      <c r="C2" s="120"/>
      <c r="D2" s="528" t="s">
        <v>105</v>
      </c>
      <c r="E2" s="529"/>
      <c r="F2" s="529"/>
      <c r="G2" s="530"/>
      <c r="H2" s="356"/>
      <c r="I2" s="501" t="s">
        <v>101</v>
      </c>
      <c r="J2" s="502"/>
      <c r="K2" s="492" t="s">
        <v>21</v>
      </c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4"/>
      <c r="AE2" s="525" t="s">
        <v>22</v>
      </c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7"/>
      <c r="AY2" s="145" t="s">
        <v>94</v>
      </c>
      <c r="AZ2" s="498" t="s">
        <v>23</v>
      </c>
      <c r="BA2" s="499"/>
      <c r="BB2" s="499"/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500"/>
      <c r="DH2" s="501" t="s">
        <v>101</v>
      </c>
      <c r="DI2" s="502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8"/>
      <c r="DZ2" s="503" t="s">
        <v>96</v>
      </c>
      <c r="EA2" s="503"/>
      <c r="EB2" s="503"/>
    </row>
    <row r="3" spans="1:132" ht="81.75" customHeight="1" x14ac:dyDescent="0.15">
      <c r="A3" s="10"/>
      <c r="B3" s="10"/>
      <c r="C3" s="120"/>
      <c r="D3" s="354" t="s">
        <v>1</v>
      </c>
      <c r="E3" s="14" t="s">
        <v>2</v>
      </c>
      <c r="F3" s="14" t="s">
        <v>3</v>
      </c>
      <c r="G3" s="355" t="s">
        <v>4</v>
      </c>
      <c r="H3" s="357"/>
      <c r="I3" s="400" t="s">
        <v>45</v>
      </c>
      <c r="J3" s="357" t="s">
        <v>95</v>
      </c>
      <c r="K3" s="512" t="s">
        <v>24</v>
      </c>
      <c r="L3" s="513"/>
      <c r="M3" s="513"/>
      <c r="N3" s="513"/>
      <c r="O3" s="514"/>
      <c r="P3" s="516" t="s">
        <v>25</v>
      </c>
      <c r="Q3" s="513"/>
      <c r="R3" s="513"/>
      <c r="S3" s="513"/>
      <c r="T3" s="514"/>
      <c r="U3" s="516" t="s">
        <v>26</v>
      </c>
      <c r="V3" s="513"/>
      <c r="W3" s="513"/>
      <c r="X3" s="513"/>
      <c r="Y3" s="514"/>
      <c r="Z3" s="516" t="s">
        <v>27</v>
      </c>
      <c r="AA3" s="513"/>
      <c r="AB3" s="513"/>
      <c r="AC3" s="513"/>
      <c r="AD3" s="517"/>
      <c r="AE3" s="515" t="s">
        <v>28</v>
      </c>
      <c r="AF3" s="505"/>
      <c r="AG3" s="505"/>
      <c r="AH3" s="505"/>
      <c r="AI3" s="506"/>
      <c r="AJ3" s="504" t="s">
        <v>29</v>
      </c>
      <c r="AK3" s="505"/>
      <c r="AL3" s="505"/>
      <c r="AM3" s="505"/>
      <c r="AN3" s="506"/>
      <c r="AO3" s="504" t="s">
        <v>30</v>
      </c>
      <c r="AP3" s="505"/>
      <c r="AQ3" s="505"/>
      <c r="AR3" s="505"/>
      <c r="AS3" s="506"/>
      <c r="AT3" s="504" t="s">
        <v>31</v>
      </c>
      <c r="AU3" s="505"/>
      <c r="AV3" s="505"/>
      <c r="AW3" s="505"/>
      <c r="AX3" s="519"/>
      <c r="AY3" s="361" t="s">
        <v>111</v>
      </c>
      <c r="AZ3" s="515" t="s">
        <v>32</v>
      </c>
      <c r="BA3" s="505"/>
      <c r="BB3" s="505"/>
      <c r="BC3" s="505"/>
      <c r="BD3" s="506"/>
      <c r="BE3" s="504" t="s">
        <v>33</v>
      </c>
      <c r="BF3" s="505"/>
      <c r="BG3" s="505"/>
      <c r="BH3" s="505"/>
      <c r="BI3" s="506"/>
      <c r="BJ3" s="518" t="s">
        <v>110</v>
      </c>
      <c r="BK3" s="505"/>
      <c r="BL3" s="505"/>
      <c r="BM3" s="505"/>
      <c r="BN3" s="506"/>
      <c r="BO3" s="504" t="s">
        <v>34</v>
      </c>
      <c r="BP3" s="505"/>
      <c r="BQ3" s="505"/>
      <c r="BR3" s="505"/>
      <c r="BS3" s="506"/>
      <c r="BT3" s="504" t="s">
        <v>35</v>
      </c>
      <c r="BU3" s="505"/>
      <c r="BV3" s="505"/>
      <c r="BW3" s="505"/>
      <c r="BX3" s="506"/>
      <c r="BY3" s="518" t="s">
        <v>108</v>
      </c>
      <c r="BZ3" s="505"/>
      <c r="CA3" s="505"/>
      <c r="CB3" s="505"/>
      <c r="CC3" s="507"/>
      <c r="CD3" s="520" t="s">
        <v>36</v>
      </c>
      <c r="CE3" s="505"/>
      <c r="CF3" s="505"/>
      <c r="CG3" s="506"/>
      <c r="CH3" s="504" t="s">
        <v>37</v>
      </c>
      <c r="CI3" s="505"/>
      <c r="CJ3" s="505"/>
      <c r="CK3" s="506"/>
      <c r="CL3" s="504" t="s">
        <v>38</v>
      </c>
      <c r="CM3" s="505"/>
      <c r="CN3" s="505"/>
      <c r="CO3" s="506"/>
      <c r="CP3" s="504" t="s">
        <v>39</v>
      </c>
      <c r="CQ3" s="505"/>
      <c r="CR3" s="505"/>
      <c r="CS3" s="506"/>
      <c r="CT3" s="524" t="s">
        <v>40</v>
      </c>
      <c r="CU3" s="509"/>
      <c r="CV3" s="509"/>
      <c r="CW3" s="510"/>
      <c r="CX3" s="504" t="s">
        <v>41</v>
      </c>
      <c r="CY3" s="505"/>
      <c r="CZ3" s="505"/>
      <c r="DA3" s="507"/>
      <c r="DB3" s="381" t="s">
        <v>109</v>
      </c>
      <c r="DC3" s="520" t="s">
        <v>42</v>
      </c>
      <c r="DD3" s="505"/>
      <c r="DE3" s="505"/>
      <c r="DF3" s="506"/>
      <c r="DG3" s="349" t="s">
        <v>43</v>
      </c>
      <c r="DH3" s="364" t="s">
        <v>95</v>
      </c>
      <c r="DI3" s="16" t="s">
        <v>45</v>
      </c>
      <c r="DJ3" s="17" t="s">
        <v>24</v>
      </c>
      <c r="DK3" s="18" t="s">
        <v>46</v>
      </c>
      <c r="DL3" s="18" t="s">
        <v>47</v>
      </c>
      <c r="DM3" s="19" t="s">
        <v>48</v>
      </c>
      <c r="DN3" s="20" t="s">
        <v>49</v>
      </c>
      <c r="DO3" s="19" t="s">
        <v>47</v>
      </c>
      <c r="DP3" s="18" t="s">
        <v>50</v>
      </c>
      <c r="DQ3" s="18" t="s">
        <v>51</v>
      </c>
      <c r="DR3" s="18" t="s">
        <v>47</v>
      </c>
      <c r="DS3" s="20" t="s">
        <v>52</v>
      </c>
      <c r="DT3" s="20" t="s">
        <v>53</v>
      </c>
      <c r="DU3" s="21" t="s">
        <v>54</v>
      </c>
      <c r="DV3" s="20" t="s">
        <v>55</v>
      </c>
      <c r="DW3" s="22">
        <f>LARGE(DH4:DH18,1)</f>
        <v>184.8</v>
      </c>
      <c r="DX3" s="23" t="s">
        <v>56</v>
      </c>
      <c r="DY3" s="24"/>
      <c r="DZ3" s="146" t="s">
        <v>97</v>
      </c>
      <c r="EA3" s="146" t="s">
        <v>98</v>
      </c>
      <c r="EB3" s="146" t="s">
        <v>99</v>
      </c>
    </row>
    <row r="4" spans="1:132" ht="16" customHeight="1" x14ac:dyDescent="0.15">
      <c r="A4" s="10"/>
      <c r="B4" s="10"/>
      <c r="C4" s="120"/>
      <c r="D4" s="329" t="str">
        <f>classi!B81</f>
        <v>HTM3_1</v>
      </c>
      <c r="E4" s="25" t="str">
        <f>classi!C81</f>
        <v>Barbara</v>
      </c>
      <c r="F4" s="25" t="str">
        <f>classi!D81</f>
        <v>Cristallini</v>
      </c>
      <c r="G4" s="330" t="str">
        <f>classi!E81</f>
        <v>Flann</v>
      </c>
      <c r="H4" s="358"/>
      <c r="I4" s="397">
        <f>DI4</f>
        <v>1</v>
      </c>
      <c r="J4" s="405">
        <f>DH4</f>
        <v>184.8</v>
      </c>
      <c r="K4" s="338">
        <v>24</v>
      </c>
      <c r="L4" s="105">
        <v>24</v>
      </c>
      <c r="M4" s="105">
        <v>23</v>
      </c>
      <c r="N4" s="27"/>
      <c r="O4" s="28">
        <f t="shared" ref="O4:O18" si="0">AVERAGE(K4:N4)</f>
        <v>23.666666666666668</v>
      </c>
      <c r="P4" s="105">
        <v>23</v>
      </c>
      <c r="Q4" s="105">
        <v>23</v>
      </c>
      <c r="R4" s="105">
        <v>24</v>
      </c>
      <c r="S4" s="27"/>
      <c r="T4" s="28">
        <f t="shared" ref="T4:T18" si="1">AVERAGE(P4:S4)</f>
        <v>23.333333333333332</v>
      </c>
      <c r="U4" s="105">
        <v>24</v>
      </c>
      <c r="V4" s="105">
        <v>24</v>
      </c>
      <c r="W4" s="105">
        <v>23</v>
      </c>
      <c r="X4" s="27"/>
      <c r="Y4" s="28">
        <f t="shared" ref="Y4:Y18" si="2">AVERAGE(U4:X4)</f>
        <v>23.666666666666668</v>
      </c>
      <c r="Z4" s="105">
        <v>24</v>
      </c>
      <c r="AA4" s="105">
        <v>24</v>
      </c>
      <c r="AB4" s="105">
        <v>23</v>
      </c>
      <c r="AC4" s="27"/>
      <c r="AD4" s="339">
        <f t="shared" ref="AD4:AD18" si="3">AVERAGE(Z4:AC4)</f>
        <v>23.666666666666668</v>
      </c>
      <c r="AE4" s="342">
        <v>23</v>
      </c>
      <c r="AF4" s="107">
        <v>22</v>
      </c>
      <c r="AG4" s="107">
        <v>23</v>
      </c>
      <c r="AH4" s="27"/>
      <c r="AI4" s="28">
        <f t="shared" ref="AI4:AI18" si="4">AVERAGE(AE4:AH4)</f>
        <v>22.666666666666668</v>
      </c>
      <c r="AJ4" s="107">
        <v>23</v>
      </c>
      <c r="AK4" s="107">
        <v>22</v>
      </c>
      <c r="AL4" s="107">
        <v>22</v>
      </c>
      <c r="AM4" s="27"/>
      <c r="AN4" s="28">
        <f t="shared" ref="AN4:AN18" si="5">AVERAGE(AJ4:AM4)</f>
        <v>22.333333333333332</v>
      </c>
      <c r="AO4" s="107">
        <v>24</v>
      </c>
      <c r="AP4" s="107">
        <v>23</v>
      </c>
      <c r="AQ4" s="107">
        <v>23</v>
      </c>
      <c r="AR4" s="27"/>
      <c r="AS4" s="28">
        <f t="shared" ref="AS4:AS18" si="6">AVERAGE(AO4:AR4)</f>
        <v>23.333333333333332</v>
      </c>
      <c r="AT4" s="107">
        <v>23</v>
      </c>
      <c r="AU4" s="107">
        <v>23</v>
      </c>
      <c r="AV4" s="107">
        <v>22</v>
      </c>
      <c r="AW4" s="27"/>
      <c r="AX4" s="339">
        <f t="shared" ref="AX4:AX18" si="7">AVERAGE(AT4:AW4)</f>
        <v>22.666666666666668</v>
      </c>
      <c r="AY4" s="362">
        <f t="shared" ref="AY4:AY18" si="8">O4+T4+Y4+AD4+AI4+AN4+AS4+AX4</f>
        <v>185.33333333333334</v>
      </c>
      <c r="AZ4" s="350">
        <v>0.3</v>
      </c>
      <c r="BA4" s="29">
        <v>0.7</v>
      </c>
      <c r="BB4" s="29">
        <v>0.6</v>
      </c>
      <c r="BC4" s="30"/>
      <c r="BD4" s="28">
        <f t="shared" ref="BD4:BD18" si="9">AVERAGE(AZ4:BC4)</f>
        <v>0.53333333333333333</v>
      </c>
      <c r="BE4" s="29">
        <v>0</v>
      </c>
      <c r="BF4" s="29">
        <v>0</v>
      </c>
      <c r="BG4" s="29">
        <v>0</v>
      </c>
      <c r="BH4" s="30"/>
      <c r="BI4" s="28">
        <f t="shared" ref="BI4:BI18" si="10">AVERAGE(BE4:BH4)</f>
        <v>0</v>
      </c>
      <c r="BJ4" s="29">
        <v>0</v>
      </c>
      <c r="BK4" s="29">
        <v>0</v>
      </c>
      <c r="BL4" s="29">
        <v>0</v>
      </c>
      <c r="BM4" s="30"/>
      <c r="BN4" s="28">
        <f>AVERAGE(BJ4:BM4)</f>
        <v>0</v>
      </c>
      <c r="BO4" s="29">
        <v>0</v>
      </c>
      <c r="BP4" s="29">
        <v>0</v>
      </c>
      <c r="BQ4" s="29">
        <v>0</v>
      </c>
      <c r="BR4" s="30"/>
      <c r="BS4" s="28">
        <f t="shared" ref="BS4:BS18" si="11">AVERAGE(BO4:BR4)</f>
        <v>0</v>
      </c>
      <c r="BT4" s="31">
        <v>0</v>
      </c>
      <c r="BU4" s="31">
        <v>0</v>
      </c>
      <c r="BV4" s="31">
        <v>0</v>
      </c>
      <c r="BW4" s="30"/>
      <c r="BX4" s="28">
        <f t="shared" ref="BX4:BX18" si="12">AVERAGE(BT4:BW4)</f>
        <v>0</v>
      </c>
      <c r="BY4" s="31">
        <v>0</v>
      </c>
      <c r="BZ4" s="31">
        <v>0</v>
      </c>
      <c r="CA4" s="31">
        <v>0</v>
      </c>
      <c r="CB4" s="32"/>
      <c r="CC4" s="33">
        <f t="shared" ref="CC4:CC18" si="13">AVERAGE(BY4:CB4)</f>
        <v>0</v>
      </c>
      <c r="CD4" s="34"/>
      <c r="CE4" s="35"/>
      <c r="CF4" s="35"/>
      <c r="CG4" s="30"/>
      <c r="CH4" s="35"/>
      <c r="CI4" s="35"/>
      <c r="CJ4" s="35"/>
      <c r="CK4" s="30"/>
      <c r="CL4" s="35"/>
      <c r="CM4" s="35"/>
      <c r="CN4" s="35"/>
      <c r="CO4" s="30"/>
      <c r="CP4" s="35"/>
      <c r="CQ4" s="35"/>
      <c r="CR4" s="35"/>
      <c r="CS4" s="30"/>
      <c r="CT4" s="35"/>
      <c r="CU4" s="35"/>
      <c r="CV4" s="35"/>
      <c r="CW4" s="30"/>
      <c r="CX4" s="35"/>
      <c r="CY4" s="35"/>
      <c r="CZ4" s="35"/>
      <c r="DA4" s="36"/>
      <c r="DB4" s="37"/>
      <c r="DC4" s="38">
        <f>SUM(AZ4,BE4,BJ4,BO4,BT4,BY4)</f>
        <v>0.3</v>
      </c>
      <c r="DD4" s="39">
        <f>SUM(BA4,BF4,BK4,BP4,BU4,BZ4)</f>
        <v>0.7</v>
      </c>
      <c r="DE4" s="39">
        <f>SUM(BB4+BG4+BL4+BQ4+BV4+CA4)</f>
        <v>0.6</v>
      </c>
      <c r="DF4" s="27"/>
      <c r="DG4" s="351">
        <f t="shared" ref="DG4:DG18" si="14">BD4+BI4+BS4+BN4+BX4+CC4</f>
        <v>0.53333333333333333</v>
      </c>
      <c r="DH4" s="158">
        <f t="shared" ref="DH4:DH18" si="15">AY4-DG4</f>
        <v>184.8</v>
      </c>
      <c r="DI4" s="110">
        <f t="shared" ref="DI4:DI18" si="16">RANK(DH4,$DH$4:$DH$18,0)</f>
        <v>1</v>
      </c>
      <c r="DJ4" s="41">
        <f t="shared" ref="DJ4:DJ18" si="17">O4</f>
        <v>23.666666666666668</v>
      </c>
      <c r="DK4" s="28">
        <f t="shared" ref="DK4:DK18" si="18">DH4*10^3+DJ4</f>
        <v>184823.66666666666</v>
      </c>
      <c r="DL4" s="28">
        <f t="shared" ref="DL4:DL18" si="19">RANK(DK4,$DK$4:$DK$18,0)</f>
        <v>1</v>
      </c>
      <c r="DM4" s="28">
        <f t="shared" ref="DM4:DM18" si="20">AI4</f>
        <v>22.666666666666668</v>
      </c>
      <c r="DN4" s="28">
        <f t="shared" ref="DN4:DN18" si="21">(DH4*10^3+DJ4)*10^3+DM4</f>
        <v>184823689.33333331</v>
      </c>
      <c r="DO4" s="28">
        <f t="shared" ref="DO4:DO18" si="22">RANK(DN4,$DN$4:$DN$18,0)</f>
        <v>1</v>
      </c>
      <c r="DP4" s="42">
        <f t="shared" ref="DP4:DP18" si="23">T4</f>
        <v>23.333333333333332</v>
      </c>
      <c r="DQ4" s="42">
        <f t="shared" ref="DQ4:DQ19" si="24">((DH4*10^3+DJ4)*10^3+DM4)*10^3+DP4</f>
        <v>184823689356.66666</v>
      </c>
      <c r="DR4" s="42">
        <f t="shared" ref="DR4:DR18" si="25">RANK(DQ4,$DQ$4:$DQ$18,0)</f>
        <v>1</v>
      </c>
      <c r="DS4" s="42">
        <f t="shared" ref="DS4:DS18" si="26">AN4</f>
        <v>22.333333333333332</v>
      </c>
      <c r="DT4" s="42">
        <f t="shared" ref="DT4:DT18" si="27">(((DH4*10^3+DJ4)*10^3+DM4)*10^3+DP4)*10^3+DS4</f>
        <v>184823689356689</v>
      </c>
      <c r="DU4" s="43">
        <f t="shared" ref="DU4:DU18" si="28">IF(E4&gt;0,RANK(DT4,$DT$4:$DT$18,0),20)</f>
        <v>1</v>
      </c>
      <c r="DV4" s="42">
        <f>IF(DU4&lt;&gt;20,RANK(DU4,$DU$4:$DU$18,1)+COUNTIF(DU$4:DU4,DU4)-1,20)</f>
        <v>1</v>
      </c>
      <c r="DW4" s="44">
        <f t="shared" ref="DW4:DW18" si="29">DH4/$DW$3</f>
        <v>1</v>
      </c>
      <c r="DX4" s="45" t="str">
        <f t="shared" ref="DX4:DX18" si="30">IF(COUNTIF(CD4:DA4,"x")&gt;0,"Dis",IF(COUNTIF(DB4,"x")&gt;0,"Abbruch","-"))</f>
        <v>-</v>
      </c>
      <c r="DY4" s="96"/>
      <c r="DZ4" s="103">
        <f>K4+P4+U4+Z4+AE4+AJ4+AO4+AT4-DC4</f>
        <v>187.7</v>
      </c>
      <c r="EA4" s="103">
        <f>L4+Q4+V4+AA4+AF4+AK4+AP4+AU4-DD4</f>
        <v>184.3</v>
      </c>
      <c r="EB4" s="103">
        <f>SUM(M4+R4+W4+AB4+AG4+AL4+AQ4+AV4)-DE4</f>
        <v>182.4</v>
      </c>
    </row>
    <row r="5" spans="1:132" ht="16" customHeight="1" x14ac:dyDescent="0.15">
      <c r="A5" s="10"/>
      <c r="B5" s="10"/>
      <c r="C5" s="120"/>
      <c r="D5" s="329" t="str">
        <f>classi!B82</f>
        <v>HTM3_2</v>
      </c>
      <c r="E5" s="25" t="str">
        <f>classi!C82</f>
        <v>Chiara</v>
      </c>
      <c r="F5" s="25" t="str">
        <f>classi!D82</f>
        <v>Meccoli</v>
      </c>
      <c r="G5" s="330" t="str">
        <f>classi!E82</f>
        <v>Ermione</v>
      </c>
      <c r="H5" s="359"/>
      <c r="I5" s="397">
        <f t="shared" ref="I5:I18" si="31">DI5</f>
        <v>2</v>
      </c>
      <c r="J5" s="405">
        <f t="shared" ref="J5:J18" si="32">DH5</f>
        <v>173.16666666666666</v>
      </c>
      <c r="K5" s="338">
        <v>21</v>
      </c>
      <c r="L5" s="105">
        <v>22</v>
      </c>
      <c r="M5" s="105">
        <v>21</v>
      </c>
      <c r="N5" s="27"/>
      <c r="O5" s="28">
        <f t="shared" si="0"/>
        <v>21.333333333333332</v>
      </c>
      <c r="P5" s="105">
        <v>21</v>
      </c>
      <c r="Q5" s="105">
        <v>23</v>
      </c>
      <c r="R5" s="105">
        <v>22</v>
      </c>
      <c r="S5" s="27"/>
      <c r="T5" s="28">
        <f t="shared" si="1"/>
        <v>22</v>
      </c>
      <c r="U5" s="105">
        <v>22</v>
      </c>
      <c r="V5" s="105">
        <v>23</v>
      </c>
      <c r="W5" s="105">
        <v>22</v>
      </c>
      <c r="X5" s="27"/>
      <c r="Y5" s="28">
        <f t="shared" si="2"/>
        <v>22.333333333333332</v>
      </c>
      <c r="Z5" s="105">
        <v>22</v>
      </c>
      <c r="AA5" s="105">
        <v>24</v>
      </c>
      <c r="AB5" s="105">
        <v>23</v>
      </c>
      <c r="AC5" s="27"/>
      <c r="AD5" s="339">
        <f t="shared" si="3"/>
        <v>23</v>
      </c>
      <c r="AE5" s="342">
        <v>21</v>
      </c>
      <c r="AF5" s="107">
        <v>21</v>
      </c>
      <c r="AG5" s="107">
        <v>22</v>
      </c>
      <c r="AH5" s="27"/>
      <c r="AI5" s="28">
        <f t="shared" si="4"/>
        <v>21.333333333333332</v>
      </c>
      <c r="AJ5" s="107">
        <v>21</v>
      </c>
      <c r="AK5" s="107">
        <v>21</v>
      </c>
      <c r="AL5" s="107">
        <v>20</v>
      </c>
      <c r="AM5" s="27"/>
      <c r="AN5" s="28">
        <f t="shared" si="5"/>
        <v>20.666666666666668</v>
      </c>
      <c r="AO5" s="107">
        <v>22</v>
      </c>
      <c r="AP5" s="107">
        <v>23</v>
      </c>
      <c r="AQ5" s="107">
        <v>22</v>
      </c>
      <c r="AR5" s="27"/>
      <c r="AS5" s="28">
        <f t="shared" si="6"/>
        <v>22.333333333333332</v>
      </c>
      <c r="AT5" s="107">
        <v>21</v>
      </c>
      <c r="AU5" s="107">
        <v>21</v>
      </c>
      <c r="AV5" s="107">
        <v>21</v>
      </c>
      <c r="AW5" s="27"/>
      <c r="AX5" s="339">
        <f t="shared" si="7"/>
        <v>21</v>
      </c>
      <c r="AY5" s="362">
        <f t="shared" si="8"/>
        <v>174</v>
      </c>
      <c r="AZ5" s="350">
        <v>0.7</v>
      </c>
      <c r="BA5" s="29">
        <v>0.7</v>
      </c>
      <c r="BB5" s="29">
        <v>1.1000000000000001</v>
      </c>
      <c r="BC5" s="30"/>
      <c r="BD5" s="28">
        <f t="shared" si="9"/>
        <v>0.83333333333333337</v>
      </c>
      <c r="BE5" s="29">
        <v>0</v>
      </c>
      <c r="BF5" s="29">
        <v>0</v>
      </c>
      <c r="BG5" s="29">
        <v>0</v>
      </c>
      <c r="BH5" s="30"/>
      <c r="BI5" s="28">
        <f t="shared" si="10"/>
        <v>0</v>
      </c>
      <c r="BJ5" s="29">
        <v>0</v>
      </c>
      <c r="BK5" s="29">
        <v>0</v>
      </c>
      <c r="BL5" s="29">
        <v>0</v>
      </c>
      <c r="BM5" s="30"/>
      <c r="BN5" s="28">
        <f t="shared" ref="BN5:BN18" si="33">AVERAGE(BJ5:BM5)</f>
        <v>0</v>
      </c>
      <c r="BO5" s="29">
        <v>0</v>
      </c>
      <c r="BP5" s="29">
        <v>0</v>
      </c>
      <c r="BQ5" s="29">
        <v>0</v>
      </c>
      <c r="BR5" s="30"/>
      <c r="BS5" s="28">
        <f t="shared" si="11"/>
        <v>0</v>
      </c>
      <c r="BT5" s="31">
        <v>0</v>
      </c>
      <c r="BU5" s="31">
        <v>0</v>
      </c>
      <c r="BV5" s="31">
        <v>0</v>
      </c>
      <c r="BW5" s="30"/>
      <c r="BX5" s="28">
        <f t="shared" si="12"/>
        <v>0</v>
      </c>
      <c r="BY5" s="31">
        <v>0</v>
      </c>
      <c r="BZ5" s="31">
        <v>0</v>
      </c>
      <c r="CA5" s="31">
        <v>0</v>
      </c>
      <c r="CB5" s="32"/>
      <c r="CC5" s="33">
        <f t="shared" si="13"/>
        <v>0</v>
      </c>
      <c r="CD5" s="34"/>
      <c r="CE5" s="35"/>
      <c r="CF5" s="35"/>
      <c r="CG5" s="30"/>
      <c r="CH5" s="35"/>
      <c r="CI5" s="35"/>
      <c r="CJ5" s="35"/>
      <c r="CK5" s="30"/>
      <c r="CL5" s="35"/>
      <c r="CM5" s="35"/>
      <c r="CN5" s="35"/>
      <c r="CO5" s="30"/>
      <c r="CP5" s="35"/>
      <c r="CQ5" s="35"/>
      <c r="CR5" s="35"/>
      <c r="CS5" s="30"/>
      <c r="CT5" s="35"/>
      <c r="CU5" s="35"/>
      <c r="CV5" s="35"/>
      <c r="CW5" s="30"/>
      <c r="CX5" s="35"/>
      <c r="CY5" s="35"/>
      <c r="CZ5" s="35"/>
      <c r="DA5" s="36"/>
      <c r="DB5" s="37"/>
      <c r="DC5" s="38">
        <f t="shared" ref="DC5:DC18" si="34">SUM(AZ5,BE5,BJ5,BO5,BT5,BY5)</f>
        <v>0.7</v>
      </c>
      <c r="DD5" s="39">
        <f t="shared" ref="DD5:DD18" si="35">SUM(BA5,BF5,BK5,BP5,BU5,BZ5)</f>
        <v>0.7</v>
      </c>
      <c r="DE5" s="39">
        <f t="shared" ref="DE5:DE18" si="36">SUM(BB5+BG5+BL5+BQ5+BV5+CA5)</f>
        <v>1.1000000000000001</v>
      </c>
      <c r="DF5" s="27"/>
      <c r="DG5" s="351">
        <f t="shared" si="14"/>
        <v>0.83333333333333337</v>
      </c>
      <c r="DH5" s="158">
        <f t="shared" si="15"/>
        <v>173.16666666666666</v>
      </c>
      <c r="DI5" s="110">
        <f t="shared" si="16"/>
        <v>2</v>
      </c>
      <c r="DJ5" s="41">
        <f t="shared" si="17"/>
        <v>21.333333333333332</v>
      </c>
      <c r="DK5" s="28">
        <f t="shared" si="18"/>
        <v>173188</v>
      </c>
      <c r="DL5" s="28">
        <f t="shared" si="19"/>
        <v>2</v>
      </c>
      <c r="DM5" s="28">
        <f t="shared" si="20"/>
        <v>21.333333333333332</v>
      </c>
      <c r="DN5" s="28">
        <f t="shared" si="21"/>
        <v>173188021.33333334</v>
      </c>
      <c r="DO5" s="28">
        <f t="shared" si="22"/>
        <v>2</v>
      </c>
      <c r="DP5" s="42">
        <f t="shared" si="23"/>
        <v>22</v>
      </c>
      <c r="DQ5" s="42">
        <f t="shared" si="24"/>
        <v>173188021355.33334</v>
      </c>
      <c r="DR5" s="42">
        <f t="shared" si="25"/>
        <v>2</v>
      </c>
      <c r="DS5" s="42">
        <f t="shared" si="26"/>
        <v>20.666666666666668</v>
      </c>
      <c r="DT5" s="42">
        <f t="shared" si="27"/>
        <v>173188021355354</v>
      </c>
      <c r="DU5" s="43">
        <f t="shared" si="28"/>
        <v>2</v>
      </c>
      <c r="DV5" s="42">
        <f>IF(DU5&lt;&gt;20,RANK(DU5,$DU$4:$DU$18,1)+COUNTIF(DU$4:DU5,DU5)-1,20)</f>
        <v>2</v>
      </c>
      <c r="DW5" s="44">
        <f t="shared" si="29"/>
        <v>0.93704906204906191</v>
      </c>
      <c r="DX5" s="45" t="str">
        <f t="shared" si="30"/>
        <v>-</v>
      </c>
      <c r="DY5" s="96"/>
      <c r="DZ5" s="103">
        <f t="shared" ref="DZ5:DZ18" si="37">K5+P5+U5+Z5+AE5+AJ5+AO5+AT5-DC5</f>
        <v>170.3</v>
      </c>
      <c r="EA5" s="103">
        <f t="shared" ref="EA5:EA18" si="38">L5+Q5+V5+AA5+AF5+AK5+AP5+AU5-DD5</f>
        <v>177.3</v>
      </c>
      <c r="EB5" s="103">
        <f t="shared" ref="EB5:EB18" si="39">SUM(M5+R5+W5+AB5+AG5+AL5+AQ5+AV5)-DE5</f>
        <v>171.9</v>
      </c>
    </row>
    <row r="6" spans="1:132" ht="16" customHeight="1" x14ac:dyDescent="0.15">
      <c r="A6" s="10"/>
      <c r="B6" s="10"/>
      <c r="C6" s="120"/>
      <c r="D6" s="329" t="str">
        <f>classi!B83</f>
        <v>HTM3_3</v>
      </c>
      <c r="E6" s="25">
        <f>classi!C83</f>
        <v>0</v>
      </c>
      <c r="F6" s="25">
        <f>classi!D83</f>
        <v>0</v>
      </c>
      <c r="G6" s="330">
        <f>classi!E83</f>
        <v>0</v>
      </c>
      <c r="H6" s="359"/>
      <c r="I6" s="397">
        <f t="shared" si="31"/>
        <v>3</v>
      </c>
      <c r="J6" s="405">
        <f t="shared" si="32"/>
        <v>0</v>
      </c>
      <c r="K6" s="338">
        <v>0</v>
      </c>
      <c r="L6" s="105">
        <v>0</v>
      </c>
      <c r="M6" s="105">
        <v>0</v>
      </c>
      <c r="N6" s="27"/>
      <c r="O6" s="28">
        <f t="shared" si="0"/>
        <v>0</v>
      </c>
      <c r="P6" s="105">
        <v>0</v>
      </c>
      <c r="Q6" s="105">
        <v>0</v>
      </c>
      <c r="R6" s="105">
        <v>0</v>
      </c>
      <c r="S6" s="27"/>
      <c r="T6" s="28">
        <f t="shared" si="1"/>
        <v>0</v>
      </c>
      <c r="U6" s="105">
        <v>0</v>
      </c>
      <c r="V6" s="105">
        <v>0</v>
      </c>
      <c r="W6" s="105">
        <v>0</v>
      </c>
      <c r="X6" s="27"/>
      <c r="Y6" s="28">
        <f t="shared" si="2"/>
        <v>0</v>
      </c>
      <c r="Z6" s="105">
        <v>0</v>
      </c>
      <c r="AA6" s="105">
        <v>0</v>
      </c>
      <c r="AB6" s="105">
        <v>0</v>
      </c>
      <c r="AC6" s="27"/>
      <c r="AD6" s="339">
        <f t="shared" si="3"/>
        <v>0</v>
      </c>
      <c r="AE6" s="342">
        <v>0</v>
      </c>
      <c r="AF6" s="107">
        <v>0</v>
      </c>
      <c r="AG6" s="107">
        <v>0</v>
      </c>
      <c r="AH6" s="27"/>
      <c r="AI6" s="28">
        <f t="shared" si="4"/>
        <v>0</v>
      </c>
      <c r="AJ6" s="107">
        <v>0</v>
      </c>
      <c r="AK6" s="107">
        <v>0</v>
      </c>
      <c r="AL6" s="107">
        <v>0</v>
      </c>
      <c r="AM6" s="27"/>
      <c r="AN6" s="28">
        <f t="shared" si="5"/>
        <v>0</v>
      </c>
      <c r="AO6" s="107">
        <v>0</v>
      </c>
      <c r="AP6" s="107">
        <v>0</v>
      </c>
      <c r="AQ6" s="107">
        <v>0</v>
      </c>
      <c r="AR6" s="27"/>
      <c r="AS6" s="28">
        <f t="shared" si="6"/>
        <v>0</v>
      </c>
      <c r="AT6" s="107">
        <v>0</v>
      </c>
      <c r="AU6" s="107">
        <v>0</v>
      </c>
      <c r="AV6" s="107">
        <v>0</v>
      </c>
      <c r="AW6" s="27"/>
      <c r="AX6" s="339">
        <f t="shared" si="7"/>
        <v>0</v>
      </c>
      <c r="AY6" s="362">
        <f t="shared" si="8"/>
        <v>0</v>
      </c>
      <c r="AZ6" s="350">
        <v>0</v>
      </c>
      <c r="BA6" s="29">
        <v>0</v>
      </c>
      <c r="BB6" s="29">
        <v>0</v>
      </c>
      <c r="BC6" s="30"/>
      <c r="BD6" s="28">
        <f t="shared" si="9"/>
        <v>0</v>
      </c>
      <c r="BE6" s="29">
        <v>0</v>
      </c>
      <c r="BF6" s="29">
        <v>0</v>
      </c>
      <c r="BG6" s="29">
        <v>0</v>
      </c>
      <c r="BH6" s="30"/>
      <c r="BI6" s="28">
        <f t="shared" si="10"/>
        <v>0</v>
      </c>
      <c r="BJ6" s="29">
        <v>0</v>
      </c>
      <c r="BK6" s="29">
        <v>0</v>
      </c>
      <c r="BL6" s="29">
        <v>0</v>
      </c>
      <c r="BM6" s="30"/>
      <c r="BN6" s="28">
        <f t="shared" si="33"/>
        <v>0</v>
      </c>
      <c r="BO6" s="29">
        <v>0</v>
      </c>
      <c r="BP6" s="29">
        <v>0</v>
      </c>
      <c r="BQ6" s="29">
        <v>0</v>
      </c>
      <c r="BR6" s="30"/>
      <c r="BS6" s="28">
        <f t="shared" si="11"/>
        <v>0</v>
      </c>
      <c r="BT6" s="31">
        <v>0</v>
      </c>
      <c r="BU6" s="31">
        <v>0</v>
      </c>
      <c r="BV6" s="31">
        <v>0</v>
      </c>
      <c r="BW6" s="30"/>
      <c r="BX6" s="28">
        <f t="shared" si="12"/>
        <v>0</v>
      </c>
      <c r="BY6" s="31">
        <v>0</v>
      </c>
      <c r="BZ6" s="31">
        <v>0</v>
      </c>
      <c r="CA6" s="31">
        <v>0</v>
      </c>
      <c r="CB6" s="32"/>
      <c r="CC6" s="33">
        <f t="shared" si="13"/>
        <v>0</v>
      </c>
      <c r="CD6" s="34"/>
      <c r="CE6" s="35"/>
      <c r="CF6" s="35"/>
      <c r="CG6" s="30"/>
      <c r="CH6" s="35"/>
      <c r="CI6" s="35"/>
      <c r="CJ6" s="35"/>
      <c r="CK6" s="30"/>
      <c r="CL6" s="35"/>
      <c r="CM6" s="35"/>
      <c r="CN6" s="35"/>
      <c r="CO6" s="30"/>
      <c r="CP6" s="35"/>
      <c r="CQ6" s="35"/>
      <c r="CR6" s="35"/>
      <c r="CS6" s="30"/>
      <c r="CT6" s="35"/>
      <c r="CU6" s="35"/>
      <c r="CV6" s="35"/>
      <c r="CW6" s="30"/>
      <c r="CX6" s="35"/>
      <c r="CY6" s="35"/>
      <c r="CZ6" s="35"/>
      <c r="DA6" s="36"/>
      <c r="DB6" s="37"/>
      <c r="DC6" s="38">
        <f t="shared" si="34"/>
        <v>0</v>
      </c>
      <c r="DD6" s="39">
        <f t="shared" si="35"/>
        <v>0</v>
      </c>
      <c r="DE6" s="39">
        <f t="shared" si="36"/>
        <v>0</v>
      </c>
      <c r="DF6" s="27"/>
      <c r="DG6" s="351">
        <f t="shared" si="14"/>
        <v>0</v>
      </c>
      <c r="DH6" s="158">
        <f t="shared" si="15"/>
        <v>0</v>
      </c>
      <c r="DI6" s="110">
        <f t="shared" si="16"/>
        <v>3</v>
      </c>
      <c r="DJ6" s="41">
        <f t="shared" si="17"/>
        <v>0</v>
      </c>
      <c r="DK6" s="28">
        <f t="shared" si="18"/>
        <v>0</v>
      </c>
      <c r="DL6" s="28">
        <f t="shared" si="19"/>
        <v>3</v>
      </c>
      <c r="DM6" s="28">
        <f t="shared" si="20"/>
        <v>0</v>
      </c>
      <c r="DN6" s="28">
        <f t="shared" si="21"/>
        <v>0</v>
      </c>
      <c r="DO6" s="28">
        <f t="shared" si="22"/>
        <v>3</v>
      </c>
      <c r="DP6" s="42">
        <f t="shared" si="23"/>
        <v>0</v>
      </c>
      <c r="DQ6" s="42">
        <f t="shared" si="24"/>
        <v>0</v>
      </c>
      <c r="DR6" s="42">
        <f t="shared" si="25"/>
        <v>3</v>
      </c>
      <c r="DS6" s="42">
        <f t="shared" si="26"/>
        <v>0</v>
      </c>
      <c r="DT6" s="42">
        <f t="shared" si="27"/>
        <v>0</v>
      </c>
      <c r="DU6" s="43">
        <f t="shared" si="28"/>
        <v>20</v>
      </c>
      <c r="DV6" s="42">
        <f>IF(DU6&lt;&gt;20,RANK(DU6,$DU$4:$DU$18,1)+COUNTIF(DU$4:DU6,DU6)-1,20)</f>
        <v>20</v>
      </c>
      <c r="DW6" s="44">
        <f t="shared" si="29"/>
        <v>0</v>
      </c>
      <c r="DX6" s="45" t="str">
        <f t="shared" si="30"/>
        <v>-</v>
      </c>
      <c r="DY6" s="96"/>
      <c r="DZ6" s="103">
        <f t="shared" si="37"/>
        <v>0</v>
      </c>
      <c r="EA6" s="103">
        <f t="shared" si="38"/>
        <v>0</v>
      </c>
      <c r="EB6" s="103">
        <f t="shared" si="39"/>
        <v>0</v>
      </c>
    </row>
    <row r="7" spans="1:132" ht="16" customHeight="1" x14ac:dyDescent="0.15">
      <c r="A7" s="10"/>
      <c r="B7" s="10"/>
      <c r="C7" s="120"/>
      <c r="D7" s="329" t="str">
        <f>classi!B84</f>
        <v>HTM3_4</v>
      </c>
      <c r="E7" s="25">
        <f>classi!C84</f>
        <v>0</v>
      </c>
      <c r="F7" s="25">
        <f>classi!D84</f>
        <v>0</v>
      </c>
      <c r="G7" s="330">
        <f>classi!E84</f>
        <v>0</v>
      </c>
      <c r="H7" s="359"/>
      <c r="I7" s="397">
        <f t="shared" si="31"/>
        <v>3</v>
      </c>
      <c r="J7" s="405">
        <f t="shared" si="32"/>
        <v>0</v>
      </c>
      <c r="K7" s="338">
        <v>0</v>
      </c>
      <c r="L7" s="105">
        <v>0</v>
      </c>
      <c r="M7" s="105">
        <v>0</v>
      </c>
      <c r="N7" s="27"/>
      <c r="O7" s="28">
        <f t="shared" si="0"/>
        <v>0</v>
      </c>
      <c r="P7" s="105">
        <v>0</v>
      </c>
      <c r="Q7" s="105">
        <v>0</v>
      </c>
      <c r="R7" s="105">
        <v>0</v>
      </c>
      <c r="S7" s="27"/>
      <c r="T7" s="28">
        <f t="shared" si="1"/>
        <v>0</v>
      </c>
      <c r="U7" s="105">
        <v>0</v>
      </c>
      <c r="V7" s="105">
        <v>0</v>
      </c>
      <c r="W7" s="105">
        <v>0</v>
      </c>
      <c r="X7" s="27"/>
      <c r="Y7" s="28">
        <f t="shared" si="2"/>
        <v>0</v>
      </c>
      <c r="Z7" s="105">
        <v>0</v>
      </c>
      <c r="AA7" s="105">
        <v>0</v>
      </c>
      <c r="AB7" s="105">
        <v>0</v>
      </c>
      <c r="AC7" s="27"/>
      <c r="AD7" s="339">
        <f t="shared" si="3"/>
        <v>0</v>
      </c>
      <c r="AE7" s="342">
        <v>0</v>
      </c>
      <c r="AF7" s="107">
        <v>0</v>
      </c>
      <c r="AG7" s="107">
        <v>0</v>
      </c>
      <c r="AH7" s="27"/>
      <c r="AI7" s="28">
        <f t="shared" si="4"/>
        <v>0</v>
      </c>
      <c r="AJ7" s="107">
        <v>0</v>
      </c>
      <c r="AK7" s="107">
        <v>0</v>
      </c>
      <c r="AL7" s="107">
        <v>0</v>
      </c>
      <c r="AM7" s="27"/>
      <c r="AN7" s="28">
        <f t="shared" si="5"/>
        <v>0</v>
      </c>
      <c r="AO7" s="107">
        <v>0</v>
      </c>
      <c r="AP7" s="107">
        <v>0</v>
      </c>
      <c r="AQ7" s="107">
        <v>0</v>
      </c>
      <c r="AR7" s="27"/>
      <c r="AS7" s="28">
        <f t="shared" si="6"/>
        <v>0</v>
      </c>
      <c r="AT7" s="107">
        <v>0</v>
      </c>
      <c r="AU7" s="107">
        <v>0</v>
      </c>
      <c r="AV7" s="107">
        <v>0</v>
      </c>
      <c r="AW7" s="27"/>
      <c r="AX7" s="339">
        <f t="shared" si="7"/>
        <v>0</v>
      </c>
      <c r="AY7" s="362">
        <f t="shared" si="8"/>
        <v>0</v>
      </c>
      <c r="AZ7" s="350">
        <v>0</v>
      </c>
      <c r="BA7" s="29">
        <v>0</v>
      </c>
      <c r="BB7" s="29">
        <v>0</v>
      </c>
      <c r="BC7" s="30"/>
      <c r="BD7" s="28">
        <f t="shared" si="9"/>
        <v>0</v>
      </c>
      <c r="BE7" s="29">
        <v>0</v>
      </c>
      <c r="BF7" s="29">
        <v>0</v>
      </c>
      <c r="BG7" s="29">
        <v>0</v>
      </c>
      <c r="BH7" s="30"/>
      <c r="BI7" s="28">
        <f t="shared" si="10"/>
        <v>0</v>
      </c>
      <c r="BJ7" s="29">
        <v>0</v>
      </c>
      <c r="BK7" s="29">
        <v>0</v>
      </c>
      <c r="BL7" s="29">
        <v>0</v>
      </c>
      <c r="BM7" s="30"/>
      <c r="BN7" s="28">
        <f t="shared" si="33"/>
        <v>0</v>
      </c>
      <c r="BO7" s="29">
        <v>0</v>
      </c>
      <c r="BP7" s="29">
        <v>0</v>
      </c>
      <c r="BQ7" s="29">
        <v>0</v>
      </c>
      <c r="BR7" s="30"/>
      <c r="BS7" s="28">
        <f t="shared" si="11"/>
        <v>0</v>
      </c>
      <c r="BT7" s="31">
        <v>0</v>
      </c>
      <c r="BU7" s="31">
        <v>0</v>
      </c>
      <c r="BV7" s="31">
        <v>0</v>
      </c>
      <c r="BW7" s="30"/>
      <c r="BX7" s="28">
        <f t="shared" si="12"/>
        <v>0</v>
      </c>
      <c r="BY7" s="31">
        <v>0</v>
      </c>
      <c r="BZ7" s="31">
        <v>0</v>
      </c>
      <c r="CA7" s="31">
        <v>0</v>
      </c>
      <c r="CB7" s="32"/>
      <c r="CC7" s="33">
        <f t="shared" si="13"/>
        <v>0</v>
      </c>
      <c r="CD7" s="34"/>
      <c r="CE7" s="35"/>
      <c r="CF7" s="35"/>
      <c r="CG7" s="30"/>
      <c r="CH7" s="35"/>
      <c r="CI7" s="35"/>
      <c r="CJ7" s="35"/>
      <c r="CK7" s="30"/>
      <c r="CL7" s="35"/>
      <c r="CM7" s="35"/>
      <c r="CN7" s="35"/>
      <c r="CO7" s="30"/>
      <c r="CP7" s="35"/>
      <c r="CQ7" s="35"/>
      <c r="CR7" s="35"/>
      <c r="CS7" s="30"/>
      <c r="CT7" s="35"/>
      <c r="CU7" s="35"/>
      <c r="CV7" s="35"/>
      <c r="CW7" s="30"/>
      <c r="CX7" s="35"/>
      <c r="CY7" s="35"/>
      <c r="CZ7" s="35"/>
      <c r="DA7" s="36"/>
      <c r="DB7" s="37"/>
      <c r="DC7" s="38">
        <f t="shared" si="34"/>
        <v>0</v>
      </c>
      <c r="DD7" s="39">
        <f t="shared" si="35"/>
        <v>0</v>
      </c>
      <c r="DE7" s="39">
        <f t="shared" si="36"/>
        <v>0</v>
      </c>
      <c r="DF7" s="27"/>
      <c r="DG7" s="351">
        <f t="shared" si="14"/>
        <v>0</v>
      </c>
      <c r="DH7" s="158">
        <f t="shared" si="15"/>
        <v>0</v>
      </c>
      <c r="DI7" s="110">
        <f t="shared" si="16"/>
        <v>3</v>
      </c>
      <c r="DJ7" s="41">
        <f t="shared" si="17"/>
        <v>0</v>
      </c>
      <c r="DK7" s="28">
        <f t="shared" si="18"/>
        <v>0</v>
      </c>
      <c r="DL7" s="28">
        <f t="shared" si="19"/>
        <v>3</v>
      </c>
      <c r="DM7" s="28">
        <f t="shared" si="20"/>
        <v>0</v>
      </c>
      <c r="DN7" s="28">
        <f t="shared" si="21"/>
        <v>0</v>
      </c>
      <c r="DO7" s="28">
        <f t="shared" si="22"/>
        <v>3</v>
      </c>
      <c r="DP7" s="42">
        <f t="shared" si="23"/>
        <v>0</v>
      </c>
      <c r="DQ7" s="42">
        <f t="shared" si="24"/>
        <v>0</v>
      </c>
      <c r="DR7" s="42">
        <f t="shared" si="25"/>
        <v>3</v>
      </c>
      <c r="DS7" s="42">
        <f t="shared" si="26"/>
        <v>0</v>
      </c>
      <c r="DT7" s="42">
        <f t="shared" si="27"/>
        <v>0</v>
      </c>
      <c r="DU7" s="43">
        <f t="shared" si="28"/>
        <v>20</v>
      </c>
      <c r="DV7" s="42">
        <f>IF(DU7&lt;&gt;20,RANK(DU7,$DU$4:$DU$18,1)+COUNTIF(DU$4:DU7,DU7)-1,20)</f>
        <v>20</v>
      </c>
      <c r="DW7" s="44">
        <f t="shared" si="29"/>
        <v>0</v>
      </c>
      <c r="DX7" s="45" t="str">
        <f t="shared" si="30"/>
        <v>-</v>
      </c>
      <c r="DY7" s="96"/>
      <c r="DZ7" s="103">
        <f t="shared" si="37"/>
        <v>0</v>
      </c>
      <c r="EA7" s="103">
        <f t="shared" si="38"/>
        <v>0</v>
      </c>
      <c r="EB7" s="103">
        <f t="shared" si="39"/>
        <v>0</v>
      </c>
    </row>
    <row r="8" spans="1:132" ht="16" customHeight="1" x14ac:dyDescent="0.15">
      <c r="A8" s="10"/>
      <c r="B8" s="10"/>
      <c r="C8" s="120"/>
      <c r="D8" s="329" t="str">
        <f>classi!B85</f>
        <v>HTM3_5</v>
      </c>
      <c r="E8" s="25">
        <f>classi!C85</f>
        <v>0</v>
      </c>
      <c r="F8" s="25">
        <f>classi!D85</f>
        <v>0</v>
      </c>
      <c r="G8" s="330">
        <f>classi!E85</f>
        <v>0</v>
      </c>
      <c r="H8" s="359"/>
      <c r="I8" s="397">
        <f t="shared" si="31"/>
        <v>3</v>
      </c>
      <c r="J8" s="405">
        <f t="shared" si="32"/>
        <v>0</v>
      </c>
      <c r="K8" s="338">
        <v>0</v>
      </c>
      <c r="L8" s="105">
        <v>0</v>
      </c>
      <c r="M8" s="105">
        <v>0</v>
      </c>
      <c r="N8" s="27"/>
      <c r="O8" s="28">
        <f t="shared" si="0"/>
        <v>0</v>
      </c>
      <c r="P8" s="105">
        <v>0</v>
      </c>
      <c r="Q8" s="105">
        <v>0</v>
      </c>
      <c r="R8" s="105">
        <v>0</v>
      </c>
      <c r="S8" s="27"/>
      <c r="T8" s="28">
        <f t="shared" si="1"/>
        <v>0</v>
      </c>
      <c r="U8" s="105">
        <v>0</v>
      </c>
      <c r="V8" s="105">
        <v>0</v>
      </c>
      <c r="W8" s="105">
        <v>0</v>
      </c>
      <c r="X8" s="27"/>
      <c r="Y8" s="28">
        <f t="shared" si="2"/>
        <v>0</v>
      </c>
      <c r="Z8" s="105">
        <v>0</v>
      </c>
      <c r="AA8" s="105">
        <v>0</v>
      </c>
      <c r="AB8" s="105">
        <v>0</v>
      </c>
      <c r="AC8" s="27"/>
      <c r="AD8" s="339">
        <f t="shared" si="3"/>
        <v>0</v>
      </c>
      <c r="AE8" s="342">
        <v>0</v>
      </c>
      <c r="AF8" s="107">
        <v>0</v>
      </c>
      <c r="AG8" s="107">
        <v>0</v>
      </c>
      <c r="AH8" s="27"/>
      <c r="AI8" s="28">
        <f t="shared" si="4"/>
        <v>0</v>
      </c>
      <c r="AJ8" s="107">
        <v>0</v>
      </c>
      <c r="AK8" s="107">
        <v>0</v>
      </c>
      <c r="AL8" s="107">
        <v>0</v>
      </c>
      <c r="AM8" s="27"/>
      <c r="AN8" s="28">
        <f t="shared" si="5"/>
        <v>0</v>
      </c>
      <c r="AO8" s="107">
        <v>0</v>
      </c>
      <c r="AP8" s="107">
        <v>0</v>
      </c>
      <c r="AQ8" s="107">
        <v>0</v>
      </c>
      <c r="AR8" s="27"/>
      <c r="AS8" s="28">
        <f t="shared" si="6"/>
        <v>0</v>
      </c>
      <c r="AT8" s="107">
        <v>0</v>
      </c>
      <c r="AU8" s="107">
        <v>0</v>
      </c>
      <c r="AV8" s="107">
        <v>0</v>
      </c>
      <c r="AW8" s="27"/>
      <c r="AX8" s="339">
        <f t="shared" si="7"/>
        <v>0</v>
      </c>
      <c r="AY8" s="362">
        <f t="shared" si="8"/>
        <v>0</v>
      </c>
      <c r="AZ8" s="350">
        <v>0</v>
      </c>
      <c r="BA8" s="29">
        <v>0</v>
      </c>
      <c r="BB8" s="29">
        <v>0</v>
      </c>
      <c r="BC8" s="30"/>
      <c r="BD8" s="28">
        <f t="shared" si="9"/>
        <v>0</v>
      </c>
      <c r="BE8" s="29">
        <v>0</v>
      </c>
      <c r="BF8" s="29">
        <v>0</v>
      </c>
      <c r="BG8" s="29">
        <v>0</v>
      </c>
      <c r="BH8" s="30"/>
      <c r="BI8" s="28">
        <f t="shared" si="10"/>
        <v>0</v>
      </c>
      <c r="BJ8" s="29">
        <v>0</v>
      </c>
      <c r="BK8" s="29">
        <v>0</v>
      </c>
      <c r="BL8" s="29">
        <v>0</v>
      </c>
      <c r="BM8" s="30"/>
      <c r="BN8" s="28">
        <f t="shared" si="33"/>
        <v>0</v>
      </c>
      <c r="BO8" s="29">
        <v>0</v>
      </c>
      <c r="BP8" s="29">
        <v>0</v>
      </c>
      <c r="BQ8" s="29">
        <v>0</v>
      </c>
      <c r="BR8" s="30"/>
      <c r="BS8" s="28">
        <f t="shared" si="11"/>
        <v>0</v>
      </c>
      <c r="BT8" s="31">
        <v>0</v>
      </c>
      <c r="BU8" s="31">
        <v>0</v>
      </c>
      <c r="BV8" s="31">
        <v>0</v>
      </c>
      <c r="BW8" s="30"/>
      <c r="BX8" s="28">
        <f t="shared" si="12"/>
        <v>0</v>
      </c>
      <c r="BY8" s="31">
        <v>0</v>
      </c>
      <c r="BZ8" s="31">
        <v>0</v>
      </c>
      <c r="CA8" s="31">
        <v>0</v>
      </c>
      <c r="CB8" s="32"/>
      <c r="CC8" s="33">
        <f t="shared" si="13"/>
        <v>0</v>
      </c>
      <c r="CD8" s="34"/>
      <c r="CE8" s="35"/>
      <c r="CF8" s="35"/>
      <c r="CG8" s="30"/>
      <c r="CH8" s="35"/>
      <c r="CI8" s="35"/>
      <c r="CJ8" s="35"/>
      <c r="CK8" s="30"/>
      <c r="CL8" s="35"/>
      <c r="CM8" s="35"/>
      <c r="CN8" s="35"/>
      <c r="CO8" s="30"/>
      <c r="CP8" s="35"/>
      <c r="CQ8" s="35"/>
      <c r="CR8" s="35"/>
      <c r="CS8" s="30"/>
      <c r="CT8" s="35"/>
      <c r="CU8" s="35"/>
      <c r="CV8" s="35"/>
      <c r="CW8" s="30"/>
      <c r="CX8" s="35"/>
      <c r="CY8" s="35"/>
      <c r="CZ8" s="35"/>
      <c r="DA8" s="36"/>
      <c r="DB8" s="37"/>
      <c r="DC8" s="38">
        <f t="shared" si="34"/>
        <v>0</v>
      </c>
      <c r="DD8" s="39">
        <f t="shared" si="35"/>
        <v>0</v>
      </c>
      <c r="DE8" s="39">
        <f t="shared" si="36"/>
        <v>0</v>
      </c>
      <c r="DF8" s="27"/>
      <c r="DG8" s="351">
        <f t="shared" si="14"/>
        <v>0</v>
      </c>
      <c r="DH8" s="158">
        <f t="shared" si="15"/>
        <v>0</v>
      </c>
      <c r="DI8" s="110">
        <f t="shared" si="16"/>
        <v>3</v>
      </c>
      <c r="DJ8" s="41">
        <f t="shared" si="17"/>
        <v>0</v>
      </c>
      <c r="DK8" s="28">
        <f t="shared" si="18"/>
        <v>0</v>
      </c>
      <c r="DL8" s="28">
        <f t="shared" si="19"/>
        <v>3</v>
      </c>
      <c r="DM8" s="28">
        <f t="shared" si="20"/>
        <v>0</v>
      </c>
      <c r="DN8" s="28">
        <f t="shared" si="21"/>
        <v>0</v>
      </c>
      <c r="DO8" s="28">
        <f t="shared" si="22"/>
        <v>3</v>
      </c>
      <c r="DP8" s="42">
        <f t="shared" si="23"/>
        <v>0</v>
      </c>
      <c r="DQ8" s="42">
        <f t="shared" si="24"/>
        <v>0</v>
      </c>
      <c r="DR8" s="42">
        <f t="shared" si="25"/>
        <v>3</v>
      </c>
      <c r="DS8" s="42">
        <f t="shared" si="26"/>
        <v>0</v>
      </c>
      <c r="DT8" s="42">
        <f t="shared" si="27"/>
        <v>0</v>
      </c>
      <c r="DU8" s="43">
        <f t="shared" si="28"/>
        <v>20</v>
      </c>
      <c r="DV8" s="42">
        <f>IF(DU8&lt;&gt;20,RANK(DU8,$DU$4:$DU$18,1)+COUNTIF(DU$4:DU8,DU8)-1,20)</f>
        <v>20</v>
      </c>
      <c r="DW8" s="44">
        <f t="shared" si="29"/>
        <v>0</v>
      </c>
      <c r="DX8" s="45" t="str">
        <f t="shared" si="30"/>
        <v>-</v>
      </c>
      <c r="DY8" s="96"/>
      <c r="DZ8" s="103">
        <f t="shared" si="37"/>
        <v>0</v>
      </c>
      <c r="EA8" s="103">
        <f t="shared" si="38"/>
        <v>0</v>
      </c>
      <c r="EB8" s="103">
        <f t="shared" si="39"/>
        <v>0</v>
      </c>
    </row>
    <row r="9" spans="1:132" ht="16" customHeight="1" x14ac:dyDescent="0.15">
      <c r="A9" s="10"/>
      <c r="B9" s="10"/>
      <c r="C9" s="120"/>
      <c r="D9" s="329" t="str">
        <f>classi!B86</f>
        <v>HTM3_6</v>
      </c>
      <c r="E9" s="25">
        <f>classi!C86</f>
        <v>0</v>
      </c>
      <c r="F9" s="25">
        <f>classi!D86</f>
        <v>0</v>
      </c>
      <c r="G9" s="330">
        <f>classi!E86</f>
        <v>0</v>
      </c>
      <c r="H9" s="359"/>
      <c r="I9" s="397">
        <f t="shared" si="31"/>
        <v>3</v>
      </c>
      <c r="J9" s="405">
        <f t="shared" si="32"/>
        <v>0</v>
      </c>
      <c r="K9" s="338">
        <v>0</v>
      </c>
      <c r="L9" s="105">
        <v>0</v>
      </c>
      <c r="M9" s="105">
        <v>0</v>
      </c>
      <c r="N9" s="27"/>
      <c r="O9" s="28">
        <f t="shared" si="0"/>
        <v>0</v>
      </c>
      <c r="P9" s="105">
        <v>0</v>
      </c>
      <c r="Q9" s="105">
        <v>0</v>
      </c>
      <c r="R9" s="105">
        <v>0</v>
      </c>
      <c r="S9" s="27"/>
      <c r="T9" s="28">
        <f t="shared" si="1"/>
        <v>0</v>
      </c>
      <c r="U9" s="105">
        <v>0</v>
      </c>
      <c r="V9" s="105">
        <v>0</v>
      </c>
      <c r="W9" s="105">
        <v>0</v>
      </c>
      <c r="X9" s="27"/>
      <c r="Y9" s="28">
        <f t="shared" si="2"/>
        <v>0</v>
      </c>
      <c r="Z9" s="105">
        <v>0</v>
      </c>
      <c r="AA9" s="105">
        <v>0</v>
      </c>
      <c r="AB9" s="105">
        <v>0</v>
      </c>
      <c r="AC9" s="27"/>
      <c r="AD9" s="339">
        <f t="shared" si="3"/>
        <v>0</v>
      </c>
      <c r="AE9" s="342">
        <v>0</v>
      </c>
      <c r="AF9" s="107">
        <v>0</v>
      </c>
      <c r="AG9" s="107">
        <v>0</v>
      </c>
      <c r="AH9" s="27"/>
      <c r="AI9" s="28">
        <f t="shared" si="4"/>
        <v>0</v>
      </c>
      <c r="AJ9" s="107">
        <v>0</v>
      </c>
      <c r="AK9" s="107">
        <v>0</v>
      </c>
      <c r="AL9" s="107">
        <v>0</v>
      </c>
      <c r="AM9" s="27"/>
      <c r="AN9" s="28">
        <f t="shared" si="5"/>
        <v>0</v>
      </c>
      <c r="AO9" s="107">
        <v>0</v>
      </c>
      <c r="AP9" s="107">
        <v>0</v>
      </c>
      <c r="AQ9" s="107">
        <v>0</v>
      </c>
      <c r="AR9" s="27"/>
      <c r="AS9" s="28">
        <f t="shared" si="6"/>
        <v>0</v>
      </c>
      <c r="AT9" s="107">
        <v>0</v>
      </c>
      <c r="AU9" s="107">
        <v>0</v>
      </c>
      <c r="AV9" s="107">
        <v>0</v>
      </c>
      <c r="AW9" s="27"/>
      <c r="AX9" s="339">
        <f t="shared" si="7"/>
        <v>0</v>
      </c>
      <c r="AY9" s="362">
        <f t="shared" si="8"/>
        <v>0</v>
      </c>
      <c r="AZ9" s="350">
        <v>0</v>
      </c>
      <c r="BA9" s="29">
        <v>0</v>
      </c>
      <c r="BB9" s="29">
        <v>0</v>
      </c>
      <c r="BC9" s="30"/>
      <c r="BD9" s="28">
        <f t="shared" si="9"/>
        <v>0</v>
      </c>
      <c r="BE9" s="29">
        <v>0</v>
      </c>
      <c r="BF9" s="29">
        <v>0</v>
      </c>
      <c r="BG9" s="29">
        <v>0</v>
      </c>
      <c r="BH9" s="30"/>
      <c r="BI9" s="28">
        <f t="shared" si="10"/>
        <v>0</v>
      </c>
      <c r="BJ9" s="29">
        <v>0</v>
      </c>
      <c r="BK9" s="29">
        <v>0</v>
      </c>
      <c r="BL9" s="29">
        <v>0</v>
      </c>
      <c r="BM9" s="30"/>
      <c r="BN9" s="28">
        <f t="shared" si="33"/>
        <v>0</v>
      </c>
      <c r="BO9" s="29">
        <v>0</v>
      </c>
      <c r="BP9" s="29">
        <v>0</v>
      </c>
      <c r="BQ9" s="29">
        <v>0</v>
      </c>
      <c r="BR9" s="30"/>
      <c r="BS9" s="28">
        <f t="shared" si="11"/>
        <v>0</v>
      </c>
      <c r="BT9" s="31">
        <v>0</v>
      </c>
      <c r="BU9" s="31">
        <v>0</v>
      </c>
      <c r="BV9" s="31">
        <v>0</v>
      </c>
      <c r="BW9" s="30"/>
      <c r="BX9" s="28">
        <f t="shared" si="12"/>
        <v>0</v>
      </c>
      <c r="BY9" s="31">
        <v>0</v>
      </c>
      <c r="BZ9" s="31">
        <v>0</v>
      </c>
      <c r="CA9" s="31">
        <v>0</v>
      </c>
      <c r="CB9" s="32"/>
      <c r="CC9" s="33">
        <f t="shared" si="13"/>
        <v>0</v>
      </c>
      <c r="CD9" s="34"/>
      <c r="CE9" s="35"/>
      <c r="CF9" s="35"/>
      <c r="CG9" s="30"/>
      <c r="CH9" s="35"/>
      <c r="CI9" s="35"/>
      <c r="CJ9" s="35"/>
      <c r="CK9" s="30"/>
      <c r="CL9" s="35"/>
      <c r="CM9" s="35"/>
      <c r="CN9" s="35"/>
      <c r="CO9" s="30"/>
      <c r="CP9" s="35"/>
      <c r="CQ9" s="35"/>
      <c r="CR9" s="35"/>
      <c r="CS9" s="30"/>
      <c r="CT9" s="35"/>
      <c r="CU9" s="35"/>
      <c r="CV9" s="35"/>
      <c r="CW9" s="30"/>
      <c r="CX9" s="35"/>
      <c r="CY9" s="35"/>
      <c r="CZ9" s="35"/>
      <c r="DA9" s="36"/>
      <c r="DB9" s="37"/>
      <c r="DC9" s="38">
        <f t="shared" si="34"/>
        <v>0</v>
      </c>
      <c r="DD9" s="39">
        <f t="shared" si="35"/>
        <v>0</v>
      </c>
      <c r="DE9" s="39">
        <f t="shared" si="36"/>
        <v>0</v>
      </c>
      <c r="DF9" s="27"/>
      <c r="DG9" s="351">
        <f t="shared" si="14"/>
        <v>0</v>
      </c>
      <c r="DH9" s="158">
        <f t="shared" si="15"/>
        <v>0</v>
      </c>
      <c r="DI9" s="110">
        <f t="shared" si="16"/>
        <v>3</v>
      </c>
      <c r="DJ9" s="41">
        <f t="shared" si="17"/>
        <v>0</v>
      </c>
      <c r="DK9" s="28">
        <f t="shared" si="18"/>
        <v>0</v>
      </c>
      <c r="DL9" s="28">
        <f t="shared" si="19"/>
        <v>3</v>
      </c>
      <c r="DM9" s="28">
        <f t="shared" si="20"/>
        <v>0</v>
      </c>
      <c r="DN9" s="28">
        <f t="shared" si="21"/>
        <v>0</v>
      </c>
      <c r="DO9" s="28">
        <f t="shared" si="22"/>
        <v>3</v>
      </c>
      <c r="DP9" s="42">
        <f t="shared" si="23"/>
        <v>0</v>
      </c>
      <c r="DQ9" s="42">
        <f t="shared" si="24"/>
        <v>0</v>
      </c>
      <c r="DR9" s="42">
        <f t="shared" si="25"/>
        <v>3</v>
      </c>
      <c r="DS9" s="42">
        <f t="shared" si="26"/>
        <v>0</v>
      </c>
      <c r="DT9" s="42">
        <f t="shared" si="27"/>
        <v>0</v>
      </c>
      <c r="DU9" s="43">
        <f t="shared" si="28"/>
        <v>20</v>
      </c>
      <c r="DV9" s="42">
        <f>IF(DU9&lt;&gt;20,RANK(DU9,$DU$4:$DU$18,1)+COUNTIF(DU$4:DU9,DU9)-1,20)</f>
        <v>20</v>
      </c>
      <c r="DW9" s="44">
        <f t="shared" si="29"/>
        <v>0</v>
      </c>
      <c r="DX9" s="45" t="str">
        <f t="shared" si="30"/>
        <v>-</v>
      </c>
      <c r="DY9" s="96"/>
      <c r="DZ9" s="103">
        <f t="shared" si="37"/>
        <v>0</v>
      </c>
      <c r="EA9" s="103">
        <f t="shared" si="38"/>
        <v>0</v>
      </c>
      <c r="EB9" s="103">
        <f t="shared" si="39"/>
        <v>0</v>
      </c>
    </row>
    <row r="10" spans="1:132" ht="16" customHeight="1" x14ac:dyDescent="0.15">
      <c r="A10" s="10"/>
      <c r="B10" s="104"/>
      <c r="C10" s="121"/>
      <c r="D10" s="329" t="str">
        <f>classi!B87</f>
        <v>HTM3_7</v>
      </c>
      <c r="E10" s="25">
        <f>classi!C87</f>
        <v>0</v>
      </c>
      <c r="F10" s="25">
        <f>classi!D87</f>
        <v>0</v>
      </c>
      <c r="G10" s="330">
        <f>classi!E87</f>
        <v>0</v>
      </c>
      <c r="H10" s="359"/>
      <c r="I10" s="397">
        <f t="shared" si="31"/>
        <v>3</v>
      </c>
      <c r="J10" s="405">
        <f t="shared" si="32"/>
        <v>0</v>
      </c>
      <c r="K10" s="338">
        <v>0</v>
      </c>
      <c r="L10" s="105">
        <v>0</v>
      </c>
      <c r="M10" s="105">
        <v>0</v>
      </c>
      <c r="N10" s="27"/>
      <c r="O10" s="28">
        <f t="shared" si="0"/>
        <v>0</v>
      </c>
      <c r="P10" s="105">
        <v>0</v>
      </c>
      <c r="Q10" s="105">
        <v>0</v>
      </c>
      <c r="R10" s="105">
        <v>0</v>
      </c>
      <c r="S10" s="27"/>
      <c r="T10" s="28">
        <f t="shared" si="1"/>
        <v>0</v>
      </c>
      <c r="U10" s="105">
        <v>0</v>
      </c>
      <c r="V10" s="105">
        <v>0</v>
      </c>
      <c r="W10" s="105">
        <v>0</v>
      </c>
      <c r="X10" s="27"/>
      <c r="Y10" s="28">
        <f t="shared" si="2"/>
        <v>0</v>
      </c>
      <c r="Z10" s="105">
        <v>0</v>
      </c>
      <c r="AA10" s="105">
        <v>0</v>
      </c>
      <c r="AB10" s="105">
        <v>0</v>
      </c>
      <c r="AC10" s="27"/>
      <c r="AD10" s="339">
        <f t="shared" si="3"/>
        <v>0</v>
      </c>
      <c r="AE10" s="342">
        <v>0</v>
      </c>
      <c r="AF10" s="107">
        <v>0</v>
      </c>
      <c r="AG10" s="107">
        <v>0</v>
      </c>
      <c r="AH10" s="27"/>
      <c r="AI10" s="28">
        <f t="shared" si="4"/>
        <v>0</v>
      </c>
      <c r="AJ10" s="107">
        <v>0</v>
      </c>
      <c r="AK10" s="107">
        <v>0</v>
      </c>
      <c r="AL10" s="107">
        <v>0</v>
      </c>
      <c r="AM10" s="27"/>
      <c r="AN10" s="28">
        <f t="shared" si="5"/>
        <v>0</v>
      </c>
      <c r="AO10" s="107">
        <v>0</v>
      </c>
      <c r="AP10" s="107">
        <v>0</v>
      </c>
      <c r="AQ10" s="107">
        <v>0</v>
      </c>
      <c r="AR10" s="27"/>
      <c r="AS10" s="28">
        <f t="shared" si="6"/>
        <v>0</v>
      </c>
      <c r="AT10" s="107">
        <v>0</v>
      </c>
      <c r="AU10" s="107">
        <v>0</v>
      </c>
      <c r="AV10" s="107">
        <v>0</v>
      </c>
      <c r="AW10" s="27"/>
      <c r="AX10" s="339">
        <f t="shared" si="7"/>
        <v>0</v>
      </c>
      <c r="AY10" s="362">
        <f t="shared" si="8"/>
        <v>0</v>
      </c>
      <c r="AZ10" s="350">
        <v>0</v>
      </c>
      <c r="BA10" s="29">
        <v>0</v>
      </c>
      <c r="BB10" s="29">
        <v>0</v>
      </c>
      <c r="BC10" s="30"/>
      <c r="BD10" s="28">
        <f t="shared" si="9"/>
        <v>0</v>
      </c>
      <c r="BE10" s="29">
        <v>0</v>
      </c>
      <c r="BF10" s="29">
        <v>0</v>
      </c>
      <c r="BG10" s="29">
        <v>0</v>
      </c>
      <c r="BH10" s="30"/>
      <c r="BI10" s="28">
        <f t="shared" si="10"/>
        <v>0</v>
      </c>
      <c r="BJ10" s="29">
        <v>0</v>
      </c>
      <c r="BK10" s="29">
        <v>0</v>
      </c>
      <c r="BL10" s="29">
        <v>0</v>
      </c>
      <c r="BM10" s="30"/>
      <c r="BN10" s="28">
        <f t="shared" si="33"/>
        <v>0</v>
      </c>
      <c r="BO10" s="29">
        <v>0</v>
      </c>
      <c r="BP10" s="29">
        <v>0</v>
      </c>
      <c r="BQ10" s="29">
        <v>0</v>
      </c>
      <c r="BR10" s="30"/>
      <c r="BS10" s="28">
        <f t="shared" si="11"/>
        <v>0</v>
      </c>
      <c r="BT10" s="31">
        <v>0</v>
      </c>
      <c r="BU10" s="31">
        <v>0</v>
      </c>
      <c r="BV10" s="31">
        <v>0</v>
      </c>
      <c r="BW10" s="30"/>
      <c r="BX10" s="28">
        <f t="shared" si="12"/>
        <v>0</v>
      </c>
      <c r="BY10" s="31">
        <v>0</v>
      </c>
      <c r="BZ10" s="31">
        <v>0</v>
      </c>
      <c r="CA10" s="31">
        <v>0</v>
      </c>
      <c r="CB10" s="32"/>
      <c r="CC10" s="33">
        <f t="shared" si="13"/>
        <v>0</v>
      </c>
      <c r="CD10" s="34"/>
      <c r="CE10" s="35"/>
      <c r="CF10" s="35"/>
      <c r="CG10" s="30"/>
      <c r="CH10" s="35"/>
      <c r="CI10" s="35"/>
      <c r="CJ10" s="35"/>
      <c r="CK10" s="30"/>
      <c r="CL10" s="35"/>
      <c r="CM10" s="35"/>
      <c r="CN10" s="35"/>
      <c r="CO10" s="30"/>
      <c r="CP10" s="35"/>
      <c r="CQ10" s="35"/>
      <c r="CR10" s="35"/>
      <c r="CS10" s="30"/>
      <c r="CT10" s="35"/>
      <c r="CU10" s="35"/>
      <c r="CV10" s="35"/>
      <c r="CW10" s="30"/>
      <c r="CX10" s="35"/>
      <c r="CY10" s="35"/>
      <c r="CZ10" s="35"/>
      <c r="DA10" s="36"/>
      <c r="DB10" s="37"/>
      <c r="DC10" s="38">
        <f t="shared" si="34"/>
        <v>0</v>
      </c>
      <c r="DD10" s="39">
        <f t="shared" si="35"/>
        <v>0</v>
      </c>
      <c r="DE10" s="39">
        <f t="shared" si="36"/>
        <v>0</v>
      </c>
      <c r="DF10" s="27"/>
      <c r="DG10" s="351">
        <f t="shared" si="14"/>
        <v>0</v>
      </c>
      <c r="DH10" s="158">
        <f t="shared" si="15"/>
        <v>0</v>
      </c>
      <c r="DI10" s="110">
        <f t="shared" si="16"/>
        <v>3</v>
      </c>
      <c r="DJ10" s="41">
        <f t="shared" si="17"/>
        <v>0</v>
      </c>
      <c r="DK10" s="28">
        <f t="shared" si="18"/>
        <v>0</v>
      </c>
      <c r="DL10" s="28">
        <f t="shared" si="19"/>
        <v>3</v>
      </c>
      <c r="DM10" s="28">
        <f t="shared" si="20"/>
        <v>0</v>
      </c>
      <c r="DN10" s="28">
        <f t="shared" si="21"/>
        <v>0</v>
      </c>
      <c r="DO10" s="28">
        <f t="shared" si="22"/>
        <v>3</v>
      </c>
      <c r="DP10" s="42">
        <f t="shared" si="23"/>
        <v>0</v>
      </c>
      <c r="DQ10" s="42">
        <f t="shared" si="24"/>
        <v>0</v>
      </c>
      <c r="DR10" s="42">
        <f t="shared" si="25"/>
        <v>3</v>
      </c>
      <c r="DS10" s="42">
        <f t="shared" si="26"/>
        <v>0</v>
      </c>
      <c r="DT10" s="42">
        <f t="shared" si="27"/>
        <v>0</v>
      </c>
      <c r="DU10" s="43">
        <f t="shared" si="28"/>
        <v>20</v>
      </c>
      <c r="DV10" s="42">
        <f>IF(DU10&lt;&gt;20,RANK(DU10,$DU$4:$DU$18,1)+COUNTIF(DU$4:DU10,DU10)-1,20)</f>
        <v>20</v>
      </c>
      <c r="DW10" s="44">
        <f t="shared" si="29"/>
        <v>0</v>
      </c>
      <c r="DX10" s="45" t="str">
        <f t="shared" si="30"/>
        <v>-</v>
      </c>
      <c r="DY10" s="96"/>
      <c r="DZ10" s="103">
        <f t="shared" si="37"/>
        <v>0</v>
      </c>
      <c r="EA10" s="103">
        <f t="shared" si="38"/>
        <v>0</v>
      </c>
      <c r="EB10" s="103">
        <f t="shared" si="39"/>
        <v>0</v>
      </c>
    </row>
    <row r="11" spans="1:132" ht="16" customHeight="1" x14ac:dyDescent="0.15">
      <c r="A11" s="10"/>
      <c r="B11" s="104"/>
      <c r="C11" s="121"/>
      <c r="D11" s="329" t="str">
        <f>classi!B88</f>
        <v>HTM3_8</v>
      </c>
      <c r="E11" s="25">
        <f>classi!C88</f>
        <v>0</v>
      </c>
      <c r="F11" s="25">
        <f>classi!D88</f>
        <v>0</v>
      </c>
      <c r="G11" s="330">
        <f>classi!E88</f>
        <v>0</v>
      </c>
      <c r="H11" s="359"/>
      <c r="I11" s="397">
        <f t="shared" si="31"/>
        <v>3</v>
      </c>
      <c r="J11" s="405">
        <f t="shared" si="32"/>
        <v>0</v>
      </c>
      <c r="K11" s="338">
        <v>0</v>
      </c>
      <c r="L11" s="105">
        <v>0</v>
      </c>
      <c r="M11" s="105">
        <v>0</v>
      </c>
      <c r="N11" s="27"/>
      <c r="O11" s="28">
        <f t="shared" si="0"/>
        <v>0</v>
      </c>
      <c r="P11" s="105">
        <v>0</v>
      </c>
      <c r="Q11" s="105">
        <v>0</v>
      </c>
      <c r="R11" s="105">
        <v>0</v>
      </c>
      <c r="S11" s="27"/>
      <c r="T11" s="28">
        <f t="shared" si="1"/>
        <v>0</v>
      </c>
      <c r="U11" s="105">
        <v>0</v>
      </c>
      <c r="V11" s="105">
        <v>0</v>
      </c>
      <c r="W11" s="105">
        <v>0</v>
      </c>
      <c r="X11" s="27"/>
      <c r="Y11" s="28">
        <f t="shared" si="2"/>
        <v>0</v>
      </c>
      <c r="Z11" s="105">
        <v>0</v>
      </c>
      <c r="AA11" s="105">
        <v>0</v>
      </c>
      <c r="AB11" s="105">
        <v>0</v>
      </c>
      <c r="AC11" s="27"/>
      <c r="AD11" s="339">
        <f t="shared" si="3"/>
        <v>0</v>
      </c>
      <c r="AE11" s="342">
        <v>0</v>
      </c>
      <c r="AF11" s="107">
        <v>0</v>
      </c>
      <c r="AG11" s="107">
        <v>0</v>
      </c>
      <c r="AH11" s="27"/>
      <c r="AI11" s="28">
        <f t="shared" si="4"/>
        <v>0</v>
      </c>
      <c r="AJ11" s="107">
        <v>0</v>
      </c>
      <c r="AK11" s="107">
        <v>0</v>
      </c>
      <c r="AL11" s="107">
        <v>0</v>
      </c>
      <c r="AM11" s="27"/>
      <c r="AN11" s="28">
        <f t="shared" si="5"/>
        <v>0</v>
      </c>
      <c r="AO11" s="107">
        <v>0</v>
      </c>
      <c r="AP11" s="107">
        <v>0</v>
      </c>
      <c r="AQ11" s="107">
        <v>0</v>
      </c>
      <c r="AR11" s="27"/>
      <c r="AS11" s="28">
        <f t="shared" si="6"/>
        <v>0</v>
      </c>
      <c r="AT11" s="107">
        <v>0</v>
      </c>
      <c r="AU11" s="107">
        <v>0</v>
      </c>
      <c r="AV11" s="107">
        <v>0</v>
      </c>
      <c r="AW11" s="27"/>
      <c r="AX11" s="339">
        <f t="shared" si="7"/>
        <v>0</v>
      </c>
      <c r="AY11" s="362">
        <f t="shared" si="8"/>
        <v>0</v>
      </c>
      <c r="AZ11" s="350">
        <v>0</v>
      </c>
      <c r="BA11" s="29">
        <v>0</v>
      </c>
      <c r="BB11" s="29">
        <v>0</v>
      </c>
      <c r="BC11" s="30"/>
      <c r="BD11" s="28">
        <f t="shared" si="9"/>
        <v>0</v>
      </c>
      <c r="BE11" s="29">
        <v>0</v>
      </c>
      <c r="BF11" s="29">
        <v>0</v>
      </c>
      <c r="BG11" s="29">
        <v>0</v>
      </c>
      <c r="BH11" s="30"/>
      <c r="BI11" s="28">
        <f t="shared" si="10"/>
        <v>0</v>
      </c>
      <c r="BJ11" s="29">
        <v>0</v>
      </c>
      <c r="BK11" s="29">
        <v>0</v>
      </c>
      <c r="BL11" s="29">
        <v>0</v>
      </c>
      <c r="BM11" s="30"/>
      <c r="BN11" s="28">
        <f t="shared" si="33"/>
        <v>0</v>
      </c>
      <c r="BO11" s="29">
        <v>0</v>
      </c>
      <c r="BP11" s="29">
        <v>0</v>
      </c>
      <c r="BQ11" s="29">
        <v>0</v>
      </c>
      <c r="BR11" s="30"/>
      <c r="BS11" s="28">
        <f t="shared" si="11"/>
        <v>0</v>
      </c>
      <c r="BT11" s="31">
        <v>0</v>
      </c>
      <c r="BU11" s="31">
        <v>0</v>
      </c>
      <c r="BV11" s="31">
        <v>0</v>
      </c>
      <c r="BW11" s="30"/>
      <c r="BX11" s="28">
        <f t="shared" si="12"/>
        <v>0</v>
      </c>
      <c r="BY11" s="31">
        <v>0</v>
      </c>
      <c r="BZ11" s="31">
        <v>0</v>
      </c>
      <c r="CA11" s="31">
        <v>0</v>
      </c>
      <c r="CB11" s="32"/>
      <c r="CC11" s="33">
        <f t="shared" si="13"/>
        <v>0</v>
      </c>
      <c r="CD11" s="34"/>
      <c r="CE11" s="35"/>
      <c r="CF11" s="35"/>
      <c r="CG11" s="30"/>
      <c r="CH11" s="35"/>
      <c r="CI11" s="35"/>
      <c r="CJ11" s="35"/>
      <c r="CK11" s="30"/>
      <c r="CL11" s="35"/>
      <c r="CM11" s="35"/>
      <c r="CN11" s="35"/>
      <c r="CO11" s="30"/>
      <c r="CP11" s="35"/>
      <c r="CQ11" s="35"/>
      <c r="CR11" s="35"/>
      <c r="CS11" s="30"/>
      <c r="CT11" s="35"/>
      <c r="CU11" s="35"/>
      <c r="CV11" s="35"/>
      <c r="CW11" s="30"/>
      <c r="CX11" s="35"/>
      <c r="CY11" s="35"/>
      <c r="CZ11" s="35"/>
      <c r="DA11" s="36"/>
      <c r="DB11" s="37"/>
      <c r="DC11" s="38">
        <f t="shared" si="34"/>
        <v>0</v>
      </c>
      <c r="DD11" s="39">
        <f t="shared" si="35"/>
        <v>0</v>
      </c>
      <c r="DE11" s="39">
        <f t="shared" si="36"/>
        <v>0</v>
      </c>
      <c r="DF11" s="27"/>
      <c r="DG11" s="351">
        <f t="shared" si="14"/>
        <v>0</v>
      </c>
      <c r="DH11" s="158">
        <f t="shared" si="15"/>
        <v>0</v>
      </c>
      <c r="DI11" s="110">
        <f t="shared" si="16"/>
        <v>3</v>
      </c>
      <c r="DJ11" s="41">
        <f t="shared" si="17"/>
        <v>0</v>
      </c>
      <c r="DK11" s="28">
        <f t="shared" si="18"/>
        <v>0</v>
      </c>
      <c r="DL11" s="28">
        <f t="shared" si="19"/>
        <v>3</v>
      </c>
      <c r="DM11" s="28">
        <f t="shared" si="20"/>
        <v>0</v>
      </c>
      <c r="DN11" s="28">
        <f t="shared" si="21"/>
        <v>0</v>
      </c>
      <c r="DO11" s="28">
        <f t="shared" si="22"/>
        <v>3</v>
      </c>
      <c r="DP11" s="42">
        <f t="shared" si="23"/>
        <v>0</v>
      </c>
      <c r="DQ11" s="42">
        <f t="shared" si="24"/>
        <v>0</v>
      </c>
      <c r="DR11" s="42">
        <f t="shared" si="25"/>
        <v>3</v>
      </c>
      <c r="DS11" s="42">
        <f t="shared" si="26"/>
        <v>0</v>
      </c>
      <c r="DT11" s="42">
        <f t="shared" si="27"/>
        <v>0</v>
      </c>
      <c r="DU11" s="43">
        <f t="shared" si="28"/>
        <v>20</v>
      </c>
      <c r="DV11" s="42">
        <f>IF(DU11&lt;&gt;20,RANK(DU11,$DU$4:$DU$18,1)+COUNTIF(DU$4:DU11,DU11)-1,20)</f>
        <v>20</v>
      </c>
      <c r="DW11" s="44">
        <f t="shared" si="29"/>
        <v>0</v>
      </c>
      <c r="DX11" s="45" t="str">
        <f t="shared" si="30"/>
        <v>-</v>
      </c>
      <c r="DY11" s="96"/>
      <c r="DZ11" s="103">
        <f t="shared" si="37"/>
        <v>0</v>
      </c>
      <c r="EA11" s="103">
        <f t="shared" si="38"/>
        <v>0</v>
      </c>
      <c r="EB11" s="103">
        <f t="shared" si="39"/>
        <v>0</v>
      </c>
    </row>
    <row r="12" spans="1:132" ht="16" customHeight="1" x14ac:dyDescent="0.15">
      <c r="A12" s="10"/>
      <c r="B12" s="104"/>
      <c r="C12" s="121"/>
      <c r="D12" s="329" t="str">
        <f>classi!B89</f>
        <v>HTM3_9</v>
      </c>
      <c r="E12" s="25">
        <f>classi!C89</f>
        <v>0</v>
      </c>
      <c r="F12" s="25">
        <f>classi!D89</f>
        <v>0</v>
      </c>
      <c r="G12" s="330">
        <f>classi!E89</f>
        <v>0</v>
      </c>
      <c r="H12" s="359"/>
      <c r="I12" s="397">
        <f t="shared" si="31"/>
        <v>3</v>
      </c>
      <c r="J12" s="405">
        <f t="shared" si="32"/>
        <v>0</v>
      </c>
      <c r="K12" s="338">
        <v>0</v>
      </c>
      <c r="L12" s="105">
        <v>0</v>
      </c>
      <c r="M12" s="105">
        <v>0</v>
      </c>
      <c r="N12" s="27"/>
      <c r="O12" s="28">
        <f t="shared" si="0"/>
        <v>0</v>
      </c>
      <c r="P12" s="105">
        <v>0</v>
      </c>
      <c r="Q12" s="105">
        <v>0</v>
      </c>
      <c r="R12" s="105">
        <v>0</v>
      </c>
      <c r="S12" s="27"/>
      <c r="T12" s="28">
        <f t="shared" si="1"/>
        <v>0</v>
      </c>
      <c r="U12" s="105">
        <v>0</v>
      </c>
      <c r="V12" s="105">
        <v>0</v>
      </c>
      <c r="W12" s="105">
        <v>0</v>
      </c>
      <c r="X12" s="27"/>
      <c r="Y12" s="28">
        <f t="shared" si="2"/>
        <v>0</v>
      </c>
      <c r="Z12" s="105">
        <v>0</v>
      </c>
      <c r="AA12" s="105">
        <v>0</v>
      </c>
      <c r="AB12" s="105">
        <v>0</v>
      </c>
      <c r="AC12" s="27"/>
      <c r="AD12" s="339">
        <f t="shared" si="3"/>
        <v>0</v>
      </c>
      <c r="AE12" s="342">
        <v>0</v>
      </c>
      <c r="AF12" s="107">
        <v>0</v>
      </c>
      <c r="AG12" s="107">
        <v>0</v>
      </c>
      <c r="AH12" s="27"/>
      <c r="AI12" s="28">
        <f t="shared" si="4"/>
        <v>0</v>
      </c>
      <c r="AJ12" s="107">
        <v>0</v>
      </c>
      <c r="AK12" s="107">
        <v>0</v>
      </c>
      <c r="AL12" s="107">
        <v>0</v>
      </c>
      <c r="AM12" s="27"/>
      <c r="AN12" s="28">
        <f t="shared" si="5"/>
        <v>0</v>
      </c>
      <c r="AO12" s="107">
        <v>0</v>
      </c>
      <c r="AP12" s="107">
        <v>0</v>
      </c>
      <c r="AQ12" s="107">
        <v>0</v>
      </c>
      <c r="AR12" s="27"/>
      <c r="AS12" s="28">
        <f t="shared" si="6"/>
        <v>0</v>
      </c>
      <c r="AT12" s="107">
        <v>0</v>
      </c>
      <c r="AU12" s="107">
        <v>0</v>
      </c>
      <c r="AV12" s="107">
        <v>0</v>
      </c>
      <c r="AW12" s="27"/>
      <c r="AX12" s="339">
        <f t="shared" si="7"/>
        <v>0</v>
      </c>
      <c r="AY12" s="362">
        <f t="shared" si="8"/>
        <v>0</v>
      </c>
      <c r="AZ12" s="350">
        <v>0</v>
      </c>
      <c r="BA12" s="29">
        <v>0</v>
      </c>
      <c r="BB12" s="29">
        <v>0</v>
      </c>
      <c r="BC12" s="30"/>
      <c r="BD12" s="28">
        <f t="shared" si="9"/>
        <v>0</v>
      </c>
      <c r="BE12" s="29">
        <v>0</v>
      </c>
      <c r="BF12" s="29">
        <v>0</v>
      </c>
      <c r="BG12" s="29">
        <v>0</v>
      </c>
      <c r="BH12" s="30"/>
      <c r="BI12" s="28">
        <f t="shared" si="10"/>
        <v>0</v>
      </c>
      <c r="BJ12" s="29">
        <v>0</v>
      </c>
      <c r="BK12" s="29">
        <v>0</v>
      </c>
      <c r="BL12" s="29">
        <v>0</v>
      </c>
      <c r="BM12" s="30"/>
      <c r="BN12" s="28">
        <f t="shared" si="33"/>
        <v>0</v>
      </c>
      <c r="BO12" s="29">
        <v>0</v>
      </c>
      <c r="BP12" s="29">
        <v>0</v>
      </c>
      <c r="BQ12" s="29">
        <v>0</v>
      </c>
      <c r="BR12" s="30"/>
      <c r="BS12" s="28">
        <f t="shared" si="11"/>
        <v>0</v>
      </c>
      <c r="BT12" s="31">
        <v>0</v>
      </c>
      <c r="BU12" s="31">
        <v>0</v>
      </c>
      <c r="BV12" s="31">
        <v>0</v>
      </c>
      <c r="BW12" s="30"/>
      <c r="BX12" s="28">
        <f t="shared" si="12"/>
        <v>0</v>
      </c>
      <c r="BY12" s="31">
        <v>0</v>
      </c>
      <c r="BZ12" s="31">
        <v>0</v>
      </c>
      <c r="CA12" s="31">
        <v>0</v>
      </c>
      <c r="CB12" s="32"/>
      <c r="CC12" s="33">
        <f t="shared" si="13"/>
        <v>0</v>
      </c>
      <c r="CD12" s="34"/>
      <c r="CE12" s="35"/>
      <c r="CF12" s="35"/>
      <c r="CG12" s="30"/>
      <c r="CH12" s="35"/>
      <c r="CI12" s="35"/>
      <c r="CJ12" s="35"/>
      <c r="CK12" s="30"/>
      <c r="CL12" s="35"/>
      <c r="CM12" s="35"/>
      <c r="CN12" s="35"/>
      <c r="CO12" s="30"/>
      <c r="CP12" s="35"/>
      <c r="CQ12" s="35"/>
      <c r="CR12" s="35"/>
      <c r="CS12" s="30"/>
      <c r="CT12" s="35"/>
      <c r="CU12" s="35"/>
      <c r="CV12" s="35"/>
      <c r="CW12" s="30"/>
      <c r="CX12" s="35"/>
      <c r="CY12" s="35"/>
      <c r="CZ12" s="35"/>
      <c r="DA12" s="36"/>
      <c r="DB12" s="37"/>
      <c r="DC12" s="38">
        <f t="shared" si="34"/>
        <v>0</v>
      </c>
      <c r="DD12" s="39">
        <f t="shared" si="35"/>
        <v>0</v>
      </c>
      <c r="DE12" s="39">
        <f t="shared" si="36"/>
        <v>0</v>
      </c>
      <c r="DF12" s="27"/>
      <c r="DG12" s="351">
        <f t="shared" si="14"/>
        <v>0</v>
      </c>
      <c r="DH12" s="158">
        <f t="shared" si="15"/>
        <v>0</v>
      </c>
      <c r="DI12" s="110">
        <f t="shared" si="16"/>
        <v>3</v>
      </c>
      <c r="DJ12" s="41">
        <f t="shared" si="17"/>
        <v>0</v>
      </c>
      <c r="DK12" s="28">
        <f t="shared" si="18"/>
        <v>0</v>
      </c>
      <c r="DL12" s="28">
        <f t="shared" si="19"/>
        <v>3</v>
      </c>
      <c r="DM12" s="28">
        <f t="shared" si="20"/>
        <v>0</v>
      </c>
      <c r="DN12" s="28">
        <f t="shared" si="21"/>
        <v>0</v>
      </c>
      <c r="DO12" s="28">
        <f t="shared" si="22"/>
        <v>3</v>
      </c>
      <c r="DP12" s="42">
        <f t="shared" si="23"/>
        <v>0</v>
      </c>
      <c r="DQ12" s="42">
        <f t="shared" si="24"/>
        <v>0</v>
      </c>
      <c r="DR12" s="42">
        <f t="shared" si="25"/>
        <v>3</v>
      </c>
      <c r="DS12" s="42">
        <f t="shared" si="26"/>
        <v>0</v>
      </c>
      <c r="DT12" s="42">
        <f t="shared" si="27"/>
        <v>0</v>
      </c>
      <c r="DU12" s="43">
        <f t="shared" si="28"/>
        <v>20</v>
      </c>
      <c r="DV12" s="42">
        <f>IF(DU12&lt;&gt;20,RANK(DU12,$DU$4:$DU$18,1)+COUNTIF(DU$4:DU12,DU12)-1,20)</f>
        <v>20</v>
      </c>
      <c r="DW12" s="44">
        <f t="shared" si="29"/>
        <v>0</v>
      </c>
      <c r="DX12" s="45" t="str">
        <f t="shared" si="30"/>
        <v>-</v>
      </c>
      <c r="DY12" s="96"/>
      <c r="DZ12" s="103">
        <f t="shared" si="37"/>
        <v>0</v>
      </c>
      <c r="EA12" s="103">
        <f t="shared" si="38"/>
        <v>0</v>
      </c>
      <c r="EB12" s="103">
        <f t="shared" si="39"/>
        <v>0</v>
      </c>
    </row>
    <row r="13" spans="1:132" ht="16" customHeight="1" x14ac:dyDescent="0.15">
      <c r="A13" s="10"/>
      <c r="B13" s="10"/>
      <c r="C13" s="120"/>
      <c r="D13" s="329" t="str">
        <f>classi!B90</f>
        <v>HTM3_10</v>
      </c>
      <c r="E13" s="25">
        <f>classi!C90</f>
        <v>0</v>
      </c>
      <c r="F13" s="25">
        <f>classi!D90</f>
        <v>0</v>
      </c>
      <c r="G13" s="330">
        <f>classi!E90</f>
        <v>0</v>
      </c>
      <c r="H13" s="359"/>
      <c r="I13" s="397">
        <f t="shared" si="31"/>
        <v>3</v>
      </c>
      <c r="J13" s="405">
        <f t="shared" si="32"/>
        <v>0</v>
      </c>
      <c r="K13" s="338">
        <v>0</v>
      </c>
      <c r="L13" s="105">
        <v>0</v>
      </c>
      <c r="M13" s="105">
        <v>0</v>
      </c>
      <c r="N13" s="27"/>
      <c r="O13" s="28">
        <f t="shared" si="0"/>
        <v>0</v>
      </c>
      <c r="P13" s="105">
        <v>0</v>
      </c>
      <c r="Q13" s="105">
        <v>0</v>
      </c>
      <c r="R13" s="105">
        <v>0</v>
      </c>
      <c r="S13" s="27"/>
      <c r="T13" s="28">
        <f t="shared" si="1"/>
        <v>0</v>
      </c>
      <c r="U13" s="105">
        <v>0</v>
      </c>
      <c r="V13" s="105">
        <v>0</v>
      </c>
      <c r="W13" s="105">
        <v>0</v>
      </c>
      <c r="X13" s="27"/>
      <c r="Y13" s="28">
        <f t="shared" si="2"/>
        <v>0</v>
      </c>
      <c r="Z13" s="105">
        <v>0</v>
      </c>
      <c r="AA13" s="105">
        <v>0</v>
      </c>
      <c r="AB13" s="105">
        <v>0</v>
      </c>
      <c r="AC13" s="27"/>
      <c r="AD13" s="339">
        <f t="shared" si="3"/>
        <v>0</v>
      </c>
      <c r="AE13" s="342">
        <v>0</v>
      </c>
      <c r="AF13" s="107">
        <v>0</v>
      </c>
      <c r="AG13" s="107">
        <v>0</v>
      </c>
      <c r="AH13" s="27"/>
      <c r="AI13" s="28">
        <f t="shared" si="4"/>
        <v>0</v>
      </c>
      <c r="AJ13" s="107">
        <v>0</v>
      </c>
      <c r="AK13" s="107">
        <v>0</v>
      </c>
      <c r="AL13" s="107">
        <v>0</v>
      </c>
      <c r="AM13" s="27"/>
      <c r="AN13" s="28">
        <f t="shared" si="5"/>
        <v>0</v>
      </c>
      <c r="AO13" s="107">
        <v>0</v>
      </c>
      <c r="AP13" s="107">
        <v>0</v>
      </c>
      <c r="AQ13" s="107">
        <v>0</v>
      </c>
      <c r="AR13" s="27"/>
      <c r="AS13" s="28">
        <f t="shared" si="6"/>
        <v>0</v>
      </c>
      <c r="AT13" s="107">
        <v>0</v>
      </c>
      <c r="AU13" s="107">
        <v>0</v>
      </c>
      <c r="AV13" s="107">
        <v>0</v>
      </c>
      <c r="AW13" s="27"/>
      <c r="AX13" s="339">
        <f t="shared" si="7"/>
        <v>0</v>
      </c>
      <c r="AY13" s="362">
        <f t="shared" si="8"/>
        <v>0</v>
      </c>
      <c r="AZ13" s="350">
        <v>0</v>
      </c>
      <c r="BA13" s="29">
        <v>0</v>
      </c>
      <c r="BB13" s="29">
        <v>0</v>
      </c>
      <c r="BC13" s="30"/>
      <c r="BD13" s="28">
        <f t="shared" si="9"/>
        <v>0</v>
      </c>
      <c r="BE13" s="29">
        <v>0</v>
      </c>
      <c r="BF13" s="29">
        <v>0</v>
      </c>
      <c r="BG13" s="29">
        <v>0</v>
      </c>
      <c r="BH13" s="30"/>
      <c r="BI13" s="28">
        <f t="shared" si="10"/>
        <v>0</v>
      </c>
      <c r="BJ13" s="29">
        <v>0</v>
      </c>
      <c r="BK13" s="29">
        <v>0</v>
      </c>
      <c r="BL13" s="29">
        <v>0</v>
      </c>
      <c r="BM13" s="30"/>
      <c r="BN13" s="28">
        <f t="shared" si="33"/>
        <v>0</v>
      </c>
      <c r="BO13" s="29">
        <v>0</v>
      </c>
      <c r="BP13" s="29">
        <v>0</v>
      </c>
      <c r="BQ13" s="29">
        <v>0</v>
      </c>
      <c r="BR13" s="30"/>
      <c r="BS13" s="28">
        <f t="shared" si="11"/>
        <v>0</v>
      </c>
      <c r="BT13" s="31">
        <v>0</v>
      </c>
      <c r="BU13" s="31">
        <v>0</v>
      </c>
      <c r="BV13" s="31">
        <v>0</v>
      </c>
      <c r="BW13" s="30"/>
      <c r="BX13" s="28">
        <f t="shared" si="12"/>
        <v>0</v>
      </c>
      <c r="BY13" s="31">
        <v>0</v>
      </c>
      <c r="BZ13" s="31">
        <v>0</v>
      </c>
      <c r="CA13" s="31">
        <v>0</v>
      </c>
      <c r="CB13" s="32"/>
      <c r="CC13" s="33">
        <f t="shared" si="13"/>
        <v>0</v>
      </c>
      <c r="CD13" s="34"/>
      <c r="CE13" s="35"/>
      <c r="CF13" s="35"/>
      <c r="CG13" s="30"/>
      <c r="CH13" s="35"/>
      <c r="CI13" s="35"/>
      <c r="CJ13" s="35"/>
      <c r="CK13" s="30"/>
      <c r="CL13" s="35"/>
      <c r="CM13" s="35"/>
      <c r="CN13" s="35"/>
      <c r="CO13" s="30"/>
      <c r="CP13" s="35"/>
      <c r="CQ13" s="35"/>
      <c r="CR13" s="35"/>
      <c r="CS13" s="30"/>
      <c r="CT13" s="35"/>
      <c r="CU13" s="35"/>
      <c r="CV13" s="35"/>
      <c r="CW13" s="30"/>
      <c r="CX13" s="35"/>
      <c r="CY13" s="35"/>
      <c r="CZ13" s="35"/>
      <c r="DA13" s="36"/>
      <c r="DB13" s="37"/>
      <c r="DC13" s="38">
        <f t="shared" si="34"/>
        <v>0</v>
      </c>
      <c r="DD13" s="39">
        <f t="shared" si="35"/>
        <v>0</v>
      </c>
      <c r="DE13" s="39">
        <f t="shared" si="36"/>
        <v>0</v>
      </c>
      <c r="DF13" s="27"/>
      <c r="DG13" s="351">
        <f t="shared" si="14"/>
        <v>0</v>
      </c>
      <c r="DH13" s="158">
        <f t="shared" si="15"/>
        <v>0</v>
      </c>
      <c r="DI13" s="110">
        <f t="shared" si="16"/>
        <v>3</v>
      </c>
      <c r="DJ13" s="41">
        <f t="shared" si="17"/>
        <v>0</v>
      </c>
      <c r="DK13" s="28">
        <f t="shared" si="18"/>
        <v>0</v>
      </c>
      <c r="DL13" s="28">
        <f t="shared" si="19"/>
        <v>3</v>
      </c>
      <c r="DM13" s="28">
        <f t="shared" si="20"/>
        <v>0</v>
      </c>
      <c r="DN13" s="28">
        <f t="shared" si="21"/>
        <v>0</v>
      </c>
      <c r="DO13" s="28">
        <f t="shared" si="22"/>
        <v>3</v>
      </c>
      <c r="DP13" s="42">
        <f t="shared" si="23"/>
        <v>0</v>
      </c>
      <c r="DQ13" s="42">
        <f t="shared" si="24"/>
        <v>0</v>
      </c>
      <c r="DR13" s="42">
        <f t="shared" si="25"/>
        <v>3</v>
      </c>
      <c r="DS13" s="42">
        <f t="shared" si="26"/>
        <v>0</v>
      </c>
      <c r="DT13" s="42">
        <f t="shared" si="27"/>
        <v>0</v>
      </c>
      <c r="DU13" s="43">
        <f t="shared" si="28"/>
        <v>20</v>
      </c>
      <c r="DV13" s="42">
        <f>IF(DU13&lt;&gt;20,RANK(DU13,$DU$4:$DU$18,1)+COUNTIF(DU$4:DU13,DU13)-1,20)</f>
        <v>20</v>
      </c>
      <c r="DW13" s="44">
        <f t="shared" si="29"/>
        <v>0</v>
      </c>
      <c r="DX13" s="45" t="str">
        <f t="shared" si="30"/>
        <v>-</v>
      </c>
      <c r="DY13" s="96"/>
      <c r="DZ13" s="103">
        <f t="shared" si="37"/>
        <v>0</v>
      </c>
      <c r="EA13" s="103">
        <f t="shared" si="38"/>
        <v>0</v>
      </c>
      <c r="EB13" s="103">
        <f t="shared" si="39"/>
        <v>0</v>
      </c>
    </row>
    <row r="14" spans="1:132" ht="16" customHeight="1" x14ac:dyDescent="0.15">
      <c r="A14" s="10"/>
      <c r="B14" s="10"/>
      <c r="C14" s="120"/>
      <c r="D14" s="329" t="str">
        <f>classi!B91</f>
        <v>HTM3_11</v>
      </c>
      <c r="E14" s="25">
        <f>classi!C91</f>
        <v>0</v>
      </c>
      <c r="F14" s="25">
        <f>classi!D91</f>
        <v>0</v>
      </c>
      <c r="G14" s="330">
        <f>classi!E91</f>
        <v>0</v>
      </c>
      <c r="H14" s="359"/>
      <c r="I14" s="397">
        <f t="shared" si="31"/>
        <v>3</v>
      </c>
      <c r="J14" s="405">
        <f t="shared" si="32"/>
        <v>0</v>
      </c>
      <c r="K14" s="338">
        <v>0</v>
      </c>
      <c r="L14" s="105">
        <v>0</v>
      </c>
      <c r="M14" s="105">
        <v>0</v>
      </c>
      <c r="N14" s="27"/>
      <c r="O14" s="28">
        <f t="shared" si="0"/>
        <v>0</v>
      </c>
      <c r="P14" s="105">
        <v>0</v>
      </c>
      <c r="Q14" s="105">
        <v>0</v>
      </c>
      <c r="R14" s="105">
        <v>0</v>
      </c>
      <c r="S14" s="27"/>
      <c r="T14" s="28">
        <f t="shared" si="1"/>
        <v>0</v>
      </c>
      <c r="U14" s="105">
        <v>0</v>
      </c>
      <c r="V14" s="105">
        <v>0</v>
      </c>
      <c r="W14" s="105">
        <v>0</v>
      </c>
      <c r="X14" s="27"/>
      <c r="Y14" s="28">
        <f t="shared" si="2"/>
        <v>0</v>
      </c>
      <c r="Z14" s="105">
        <v>0</v>
      </c>
      <c r="AA14" s="105">
        <v>0</v>
      </c>
      <c r="AB14" s="105">
        <v>0</v>
      </c>
      <c r="AC14" s="27"/>
      <c r="AD14" s="339">
        <f t="shared" si="3"/>
        <v>0</v>
      </c>
      <c r="AE14" s="342">
        <v>0</v>
      </c>
      <c r="AF14" s="107">
        <v>0</v>
      </c>
      <c r="AG14" s="107">
        <v>0</v>
      </c>
      <c r="AH14" s="27"/>
      <c r="AI14" s="28">
        <f t="shared" si="4"/>
        <v>0</v>
      </c>
      <c r="AJ14" s="107">
        <v>0</v>
      </c>
      <c r="AK14" s="107">
        <v>0</v>
      </c>
      <c r="AL14" s="107">
        <v>0</v>
      </c>
      <c r="AM14" s="27"/>
      <c r="AN14" s="28">
        <f t="shared" si="5"/>
        <v>0</v>
      </c>
      <c r="AO14" s="107">
        <v>0</v>
      </c>
      <c r="AP14" s="107">
        <v>0</v>
      </c>
      <c r="AQ14" s="107">
        <v>0</v>
      </c>
      <c r="AR14" s="27"/>
      <c r="AS14" s="28">
        <f t="shared" si="6"/>
        <v>0</v>
      </c>
      <c r="AT14" s="107">
        <v>0</v>
      </c>
      <c r="AU14" s="107">
        <v>0</v>
      </c>
      <c r="AV14" s="107">
        <v>0</v>
      </c>
      <c r="AW14" s="27"/>
      <c r="AX14" s="339">
        <f t="shared" si="7"/>
        <v>0</v>
      </c>
      <c r="AY14" s="362">
        <f t="shared" si="8"/>
        <v>0</v>
      </c>
      <c r="AZ14" s="350">
        <v>0</v>
      </c>
      <c r="BA14" s="29">
        <v>0</v>
      </c>
      <c r="BB14" s="29">
        <v>0</v>
      </c>
      <c r="BC14" s="30"/>
      <c r="BD14" s="28">
        <f t="shared" si="9"/>
        <v>0</v>
      </c>
      <c r="BE14" s="29">
        <v>0</v>
      </c>
      <c r="BF14" s="29">
        <v>0</v>
      </c>
      <c r="BG14" s="29">
        <v>0</v>
      </c>
      <c r="BH14" s="30"/>
      <c r="BI14" s="28">
        <f t="shared" si="10"/>
        <v>0</v>
      </c>
      <c r="BJ14" s="29">
        <v>0</v>
      </c>
      <c r="BK14" s="29">
        <v>0</v>
      </c>
      <c r="BL14" s="29">
        <v>0</v>
      </c>
      <c r="BM14" s="30"/>
      <c r="BN14" s="28">
        <f t="shared" si="33"/>
        <v>0</v>
      </c>
      <c r="BO14" s="29">
        <v>0</v>
      </c>
      <c r="BP14" s="29">
        <v>0</v>
      </c>
      <c r="BQ14" s="29">
        <v>0</v>
      </c>
      <c r="BR14" s="30"/>
      <c r="BS14" s="28">
        <f t="shared" si="11"/>
        <v>0</v>
      </c>
      <c r="BT14" s="31">
        <v>0</v>
      </c>
      <c r="BU14" s="31">
        <v>0</v>
      </c>
      <c r="BV14" s="31">
        <v>0</v>
      </c>
      <c r="BW14" s="30"/>
      <c r="BX14" s="28">
        <f t="shared" si="12"/>
        <v>0</v>
      </c>
      <c r="BY14" s="31">
        <v>0</v>
      </c>
      <c r="BZ14" s="31">
        <v>0</v>
      </c>
      <c r="CA14" s="31">
        <v>0</v>
      </c>
      <c r="CB14" s="32"/>
      <c r="CC14" s="33">
        <f t="shared" si="13"/>
        <v>0</v>
      </c>
      <c r="CD14" s="34"/>
      <c r="CE14" s="35"/>
      <c r="CF14" s="35"/>
      <c r="CG14" s="30"/>
      <c r="CH14" s="35"/>
      <c r="CI14" s="35"/>
      <c r="CJ14" s="35"/>
      <c r="CK14" s="30"/>
      <c r="CL14" s="35"/>
      <c r="CM14" s="35"/>
      <c r="CN14" s="35"/>
      <c r="CO14" s="30"/>
      <c r="CP14" s="35"/>
      <c r="CQ14" s="35"/>
      <c r="CR14" s="35"/>
      <c r="CS14" s="30"/>
      <c r="CT14" s="35"/>
      <c r="CU14" s="35"/>
      <c r="CV14" s="35"/>
      <c r="CW14" s="30"/>
      <c r="CX14" s="35"/>
      <c r="CY14" s="35"/>
      <c r="CZ14" s="35"/>
      <c r="DA14" s="36"/>
      <c r="DB14" s="37"/>
      <c r="DC14" s="38">
        <f t="shared" si="34"/>
        <v>0</v>
      </c>
      <c r="DD14" s="39">
        <f t="shared" si="35"/>
        <v>0</v>
      </c>
      <c r="DE14" s="39">
        <f t="shared" si="36"/>
        <v>0</v>
      </c>
      <c r="DF14" s="27"/>
      <c r="DG14" s="351">
        <f t="shared" si="14"/>
        <v>0</v>
      </c>
      <c r="DH14" s="158">
        <f t="shared" si="15"/>
        <v>0</v>
      </c>
      <c r="DI14" s="110">
        <f t="shared" si="16"/>
        <v>3</v>
      </c>
      <c r="DJ14" s="41">
        <f t="shared" si="17"/>
        <v>0</v>
      </c>
      <c r="DK14" s="28">
        <f t="shared" si="18"/>
        <v>0</v>
      </c>
      <c r="DL14" s="28">
        <f t="shared" si="19"/>
        <v>3</v>
      </c>
      <c r="DM14" s="28">
        <f t="shared" si="20"/>
        <v>0</v>
      </c>
      <c r="DN14" s="28">
        <f t="shared" si="21"/>
        <v>0</v>
      </c>
      <c r="DO14" s="28">
        <f t="shared" si="22"/>
        <v>3</v>
      </c>
      <c r="DP14" s="42">
        <f t="shared" si="23"/>
        <v>0</v>
      </c>
      <c r="DQ14" s="42">
        <f t="shared" si="24"/>
        <v>0</v>
      </c>
      <c r="DR14" s="42">
        <f t="shared" si="25"/>
        <v>3</v>
      </c>
      <c r="DS14" s="42">
        <f t="shared" si="26"/>
        <v>0</v>
      </c>
      <c r="DT14" s="42">
        <f t="shared" si="27"/>
        <v>0</v>
      </c>
      <c r="DU14" s="43">
        <f t="shared" si="28"/>
        <v>20</v>
      </c>
      <c r="DV14" s="42">
        <f>IF(DU14&lt;&gt;20,RANK(DU14,$DU$4:$DU$18,1)+COUNTIF(DU$4:DU14,DU14)-1,20)</f>
        <v>20</v>
      </c>
      <c r="DW14" s="44">
        <f t="shared" si="29"/>
        <v>0</v>
      </c>
      <c r="DX14" s="45" t="str">
        <f t="shared" si="30"/>
        <v>-</v>
      </c>
      <c r="DY14" s="96"/>
      <c r="DZ14" s="103">
        <f t="shared" si="37"/>
        <v>0</v>
      </c>
      <c r="EA14" s="103">
        <f t="shared" si="38"/>
        <v>0</v>
      </c>
      <c r="EB14" s="103">
        <f t="shared" si="39"/>
        <v>0</v>
      </c>
    </row>
    <row r="15" spans="1:132" ht="16" customHeight="1" x14ac:dyDescent="0.15">
      <c r="A15" s="10"/>
      <c r="B15" s="10"/>
      <c r="C15" s="120"/>
      <c r="D15" s="329" t="str">
        <f>classi!B92</f>
        <v>HTM3_12</v>
      </c>
      <c r="E15" s="25">
        <f>classi!C92</f>
        <v>0</v>
      </c>
      <c r="F15" s="25">
        <f>classi!D92</f>
        <v>0</v>
      </c>
      <c r="G15" s="330">
        <f>classi!E92</f>
        <v>0</v>
      </c>
      <c r="H15" s="359"/>
      <c r="I15" s="397">
        <f t="shared" si="31"/>
        <v>3</v>
      </c>
      <c r="J15" s="405">
        <f t="shared" si="32"/>
        <v>0</v>
      </c>
      <c r="K15" s="338">
        <v>0</v>
      </c>
      <c r="L15" s="105">
        <v>0</v>
      </c>
      <c r="M15" s="105">
        <v>0</v>
      </c>
      <c r="N15" s="27"/>
      <c r="O15" s="28">
        <f t="shared" si="0"/>
        <v>0</v>
      </c>
      <c r="P15" s="105">
        <v>0</v>
      </c>
      <c r="Q15" s="105">
        <v>0</v>
      </c>
      <c r="R15" s="105">
        <v>0</v>
      </c>
      <c r="S15" s="27"/>
      <c r="T15" s="28">
        <f t="shared" si="1"/>
        <v>0</v>
      </c>
      <c r="U15" s="105">
        <v>0</v>
      </c>
      <c r="V15" s="105">
        <v>0</v>
      </c>
      <c r="W15" s="105">
        <v>0</v>
      </c>
      <c r="X15" s="27"/>
      <c r="Y15" s="28">
        <f t="shared" si="2"/>
        <v>0</v>
      </c>
      <c r="Z15" s="105">
        <v>0</v>
      </c>
      <c r="AA15" s="105">
        <v>0</v>
      </c>
      <c r="AB15" s="105">
        <v>0</v>
      </c>
      <c r="AC15" s="27"/>
      <c r="AD15" s="339">
        <f t="shared" si="3"/>
        <v>0</v>
      </c>
      <c r="AE15" s="342">
        <v>0</v>
      </c>
      <c r="AF15" s="107">
        <v>0</v>
      </c>
      <c r="AG15" s="107">
        <v>0</v>
      </c>
      <c r="AH15" s="27"/>
      <c r="AI15" s="28">
        <f t="shared" si="4"/>
        <v>0</v>
      </c>
      <c r="AJ15" s="107">
        <v>0</v>
      </c>
      <c r="AK15" s="107">
        <v>0</v>
      </c>
      <c r="AL15" s="107">
        <v>0</v>
      </c>
      <c r="AM15" s="27"/>
      <c r="AN15" s="28">
        <f t="shared" si="5"/>
        <v>0</v>
      </c>
      <c r="AO15" s="107">
        <v>0</v>
      </c>
      <c r="AP15" s="107">
        <v>0</v>
      </c>
      <c r="AQ15" s="107">
        <v>0</v>
      </c>
      <c r="AR15" s="27"/>
      <c r="AS15" s="28">
        <f t="shared" si="6"/>
        <v>0</v>
      </c>
      <c r="AT15" s="107">
        <v>0</v>
      </c>
      <c r="AU15" s="107">
        <v>0</v>
      </c>
      <c r="AV15" s="107">
        <v>0</v>
      </c>
      <c r="AW15" s="27"/>
      <c r="AX15" s="339">
        <f t="shared" si="7"/>
        <v>0</v>
      </c>
      <c r="AY15" s="362">
        <f t="shared" si="8"/>
        <v>0</v>
      </c>
      <c r="AZ15" s="350">
        <v>0</v>
      </c>
      <c r="BA15" s="29">
        <v>0</v>
      </c>
      <c r="BB15" s="29">
        <v>0</v>
      </c>
      <c r="BC15" s="30"/>
      <c r="BD15" s="28">
        <f t="shared" si="9"/>
        <v>0</v>
      </c>
      <c r="BE15" s="29">
        <v>0</v>
      </c>
      <c r="BF15" s="29">
        <v>0</v>
      </c>
      <c r="BG15" s="29">
        <v>0</v>
      </c>
      <c r="BH15" s="30"/>
      <c r="BI15" s="28">
        <f t="shared" si="10"/>
        <v>0</v>
      </c>
      <c r="BJ15" s="29">
        <v>0</v>
      </c>
      <c r="BK15" s="29">
        <v>0</v>
      </c>
      <c r="BL15" s="29">
        <v>0</v>
      </c>
      <c r="BM15" s="30"/>
      <c r="BN15" s="28">
        <f t="shared" si="33"/>
        <v>0</v>
      </c>
      <c r="BO15" s="29">
        <v>0</v>
      </c>
      <c r="BP15" s="29">
        <v>0</v>
      </c>
      <c r="BQ15" s="29">
        <v>0</v>
      </c>
      <c r="BR15" s="30"/>
      <c r="BS15" s="28">
        <f t="shared" si="11"/>
        <v>0</v>
      </c>
      <c r="BT15" s="31">
        <v>0</v>
      </c>
      <c r="BU15" s="31">
        <v>0</v>
      </c>
      <c r="BV15" s="31">
        <v>0</v>
      </c>
      <c r="BW15" s="30"/>
      <c r="BX15" s="28">
        <f t="shared" si="12"/>
        <v>0</v>
      </c>
      <c r="BY15" s="31">
        <v>0</v>
      </c>
      <c r="BZ15" s="31">
        <v>0</v>
      </c>
      <c r="CA15" s="31">
        <v>0</v>
      </c>
      <c r="CB15" s="32"/>
      <c r="CC15" s="33">
        <f t="shared" si="13"/>
        <v>0</v>
      </c>
      <c r="CD15" s="34"/>
      <c r="CE15" s="35"/>
      <c r="CF15" s="35"/>
      <c r="CG15" s="30"/>
      <c r="CH15" s="35"/>
      <c r="CI15" s="35"/>
      <c r="CJ15" s="35"/>
      <c r="CK15" s="30"/>
      <c r="CL15" s="35"/>
      <c r="CM15" s="35"/>
      <c r="CN15" s="35"/>
      <c r="CO15" s="30"/>
      <c r="CP15" s="35"/>
      <c r="CQ15" s="35"/>
      <c r="CR15" s="35"/>
      <c r="CS15" s="30"/>
      <c r="CT15" s="35"/>
      <c r="CU15" s="35"/>
      <c r="CV15" s="35"/>
      <c r="CW15" s="30"/>
      <c r="CX15" s="35"/>
      <c r="CY15" s="35"/>
      <c r="CZ15" s="35"/>
      <c r="DA15" s="36"/>
      <c r="DB15" s="37"/>
      <c r="DC15" s="38">
        <f t="shared" si="34"/>
        <v>0</v>
      </c>
      <c r="DD15" s="39">
        <f t="shared" si="35"/>
        <v>0</v>
      </c>
      <c r="DE15" s="39">
        <f t="shared" si="36"/>
        <v>0</v>
      </c>
      <c r="DF15" s="27"/>
      <c r="DG15" s="351">
        <f t="shared" si="14"/>
        <v>0</v>
      </c>
      <c r="DH15" s="158">
        <f t="shared" si="15"/>
        <v>0</v>
      </c>
      <c r="DI15" s="110">
        <f t="shared" si="16"/>
        <v>3</v>
      </c>
      <c r="DJ15" s="41">
        <f t="shared" si="17"/>
        <v>0</v>
      </c>
      <c r="DK15" s="28">
        <f t="shared" si="18"/>
        <v>0</v>
      </c>
      <c r="DL15" s="28">
        <f t="shared" si="19"/>
        <v>3</v>
      </c>
      <c r="DM15" s="28">
        <f t="shared" si="20"/>
        <v>0</v>
      </c>
      <c r="DN15" s="28">
        <f t="shared" si="21"/>
        <v>0</v>
      </c>
      <c r="DO15" s="28">
        <f t="shared" si="22"/>
        <v>3</v>
      </c>
      <c r="DP15" s="42">
        <f t="shared" si="23"/>
        <v>0</v>
      </c>
      <c r="DQ15" s="42">
        <f t="shared" si="24"/>
        <v>0</v>
      </c>
      <c r="DR15" s="42">
        <f t="shared" si="25"/>
        <v>3</v>
      </c>
      <c r="DS15" s="42">
        <f t="shared" si="26"/>
        <v>0</v>
      </c>
      <c r="DT15" s="42">
        <f t="shared" si="27"/>
        <v>0</v>
      </c>
      <c r="DU15" s="43">
        <f t="shared" si="28"/>
        <v>20</v>
      </c>
      <c r="DV15" s="42">
        <f>IF(DU15&lt;&gt;20,RANK(DU15,$DU$4:$DU$18,1)+COUNTIF(DU$4:DU15,DU15)-1,20)</f>
        <v>20</v>
      </c>
      <c r="DW15" s="44">
        <f t="shared" si="29"/>
        <v>0</v>
      </c>
      <c r="DX15" s="45" t="str">
        <f t="shared" si="30"/>
        <v>-</v>
      </c>
      <c r="DY15" s="96"/>
      <c r="DZ15" s="103">
        <f t="shared" si="37"/>
        <v>0</v>
      </c>
      <c r="EA15" s="103">
        <f t="shared" si="38"/>
        <v>0</v>
      </c>
      <c r="EB15" s="103">
        <f t="shared" si="39"/>
        <v>0</v>
      </c>
    </row>
    <row r="16" spans="1:132" ht="16" customHeight="1" x14ac:dyDescent="0.15">
      <c r="A16" s="10"/>
      <c r="B16" s="10"/>
      <c r="C16" s="120"/>
      <c r="D16" s="329" t="str">
        <f>classi!B93</f>
        <v>HTM3_13</v>
      </c>
      <c r="E16" s="25">
        <f>classi!C93</f>
        <v>0</v>
      </c>
      <c r="F16" s="25">
        <f>classi!D93</f>
        <v>0</v>
      </c>
      <c r="G16" s="330">
        <f>classi!E93</f>
        <v>0</v>
      </c>
      <c r="H16" s="359"/>
      <c r="I16" s="397">
        <f t="shared" si="31"/>
        <v>3</v>
      </c>
      <c r="J16" s="405">
        <f t="shared" si="32"/>
        <v>0</v>
      </c>
      <c r="K16" s="338">
        <v>0</v>
      </c>
      <c r="L16" s="105">
        <v>0</v>
      </c>
      <c r="M16" s="105">
        <v>0</v>
      </c>
      <c r="N16" s="27"/>
      <c r="O16" s="28">
        <f t="shared" si="0"/>
        <v>0</v>
      </c>
      <c r="P16" s="105">
        <v>0</v>
      </c>
      <c r="Q16" s="105">
        <v>0</v>
      </c>
      <c r="R16" s="105">
        <v>0</v>
      </c>
      <c r="S16" s="27"/>
      <c r="T16" s="28">
        <f t="shared" si="1"/>
        <v>0</v>
      </c>
      <c r="U16" s="105">
        <v>0</v>
      </c>
      <c r="V16" s="105">
        <v>0</v>
      </c>
      <c r="W16" s="105">
        <v>0</v>
      </c>
      <c r="X16" s="27"/>
      <c r="Y16" s="28">
        <f t="shared" si="2"/>
        <v>0</v>
      </c>
      <c r="Z16" s="105">
        <v>0</v>
      </c>
      <c r="AA16" s="105">
        <v>0</v>
      </c>
      <c r="AB16" s="105">
        <v>0</v>
      </c>
      <c r="AC16" s="27"/>
      <c r="AD16" s="339">
        <f t="shared" si="3"/>
        <v>0</v>
      </c>
      <c r="AE16" s="342">
        <v>0</v>
      </c>
      <c r="AF16" s="107">
        <v>0</v>
      </c>
      <c r="AG16" s="107">
        <v>0</v>
      </c>
      <c r="AH16" s="27"/>
      <c r="AI16" s="28">
        <f t="shared" si="4"/>
        <v>0</v>
      </c>
      <c r="AJ16" s="107">
        <v>0</v>
      </c>
      <c r="AK16" s="107">
        <v>0</v>
      </c>
      <c r="AL16" s="107">
        <v>0</v>
      </c>
      <c r="AM16" s="27"/>
      <c r="AN16" s="28">
        <f t="shared" si="5"/>
        <v>0</v>
      </c>
      <c r="AO16" s="107">
        <v>0</v>
      </c>
      <c r="AP16" s="107">
        <v>0</v>
      </c>
      <c r="AQ16" s="107">
        <v>0</v>
      </c>
      <c r="AR16" s="27"/>
      <c r="AS16" s="28">
        <f t="shared" si="6"/>
        <v>0</v>
      </c>
      <c r="AT16" s="107">
        <v>0</v>
      </c>
      <c r="AU16" s="107">
        <v>0</v>
      </c>
      <c r="AV16" s="107">
        <v>0</v>
      </c>
      <c r="AW16" s="27"/>
      <c r="AX16" s="339">
        <f t="shared" si="7"/>
        <v>0</v>
      </c>
      <c r="AY16" s="362">
        <f t="shared" si="8"/>
        <v>0</v>
      </c>
      <c r="AZ16" s="350">
        <v>0</v>
      </c>
      <c r="BA16" s="29">
        <v>0</v>
      </c>
      <c r="BB16" s="29">
        <v>0</v>
      </c>
      <c r="BC16" s="30"/>
      <c r="BD16" s="28">
        <f t="shared" si="9"/>
        <v>0</v>
      </c>
      <c r="BE16" s="29">
        <v>0</v>
      </c>
      <c r="BF16" s="29">
        <v>0</v>
      </c>
      <c r="BG16" s="29">
        <v>0</v>
      </c>
      <c r="BH16" s="30"/>
      <c r="BI16" s="28">
        <f t="shared" si="10"/>
        <v>0</v>
      </c>
      <c r="BJ16" s="29">
        <v>0</v>
      </c>
      <c r="BK16" s="29">
        <v>0</v>
      </c>
      <c r="BL16" s="29">
        <v>0</v>
      </c>
      <c r="BM16" s="30"/>
      <c r="BN16" s="28">
        <f t="shared" si="33"/>
        <v>0</v>
      </c>
      <c r="BO16" s="29">
        <v>0</v>
      </c>
      <c r="BP16" s="29">
        <v>0</v>
      </c>
      <c r="BQ16" s="29">
        <v>0</v>
      </c>
      <c r="BR16" s="30"/>
      <c r="BS16" s="28">
        <f t="shared" si="11"/>
        <v>0</v>
      </c>
      <c r="BT16" s="31">
        <v>0</v>
      </c>
      <c r="BU16" s="31">
        <v>0</v>
      </c>
      <c r="BV16" s="31">
        <v>0</v>
      </c>
      <c r="BW16" s="30"/>
      <c r="BX16" s="28">
        <f t="shared" si="12"/>
        <v>0</v>
      </c>
      <c r="BY16" s="31">
        <v>0</v>
      </c>
      <c r="BZ16" s="31">
        <v>0</v>
      </c>
      <c r="CA16" s="31">
        <v>0</v>
      </c>
      <c r="CB16" s="32"/>
      <c r="CC16" s="33">
        <f t="shared" si="13"/>
        <v>0</v>
      </c>
      <c r="CD16" s="34"/>
      <c r="CE16" s="35"/>
      <c r="CF16" s="35"/>
      <c r="CG16" s="30"/>
      <c r="CH16" s="35"/>
      <c r="CI16" s="35"/>
      <c r="CJ16" s="35"/>
      <c r="CK16" s="30"/>
      <c r="CL16" s="35"/>
      <c r="CM16" s="35"/>
      <c r="CN16" s="35"/>
      <c r="CO16" s="30"/>
      <c r="CP16" s="35"/>
      <c r="CQ16" s="35"/>
      <c r="CR16" s="35"/>
      <c r="CS16" s="30"/>
      <c r="CT16" s="35"/>
      <c r="CU16" s="35"/>
      <c r="CV16" s="35"/>
      <c r="CW16" s="30"/>
      <c r="CX16" s="35"/>
      <c r="CY16" s="35"/>
      <c r="CZ16" s="35"/>
      <c r="DA16" s="36"/>
      <c r="DB16" s="37"/>
      <c r="DC16" s="38">
        <f t="shared" si="34"/>
        <v>0</v>
      </c>
      <c r="DD16" s="39">
        <f t="shared" si="35"/>
        <v>0</v>
      </c>
      <c r="DE16" s="39">
        <f t="shared" si="36"/>
        <v>0</v>
      </c>
      <c r="DF16" s="27"/>
      <c r="DG16" s="351">
        <f t="shared" si="14"/>
        <v>0</v>
      </c>
      <c r="DH16" s="158">
        <f t="shared" si="15"/>
        <v>0</v>
      </c>
      <c r="DI16" s="110">
        <f t="shared" si="16"/>
        <v>3</v>
      </c>
      <c r="DJ16" s="41">
        <f t="shared" si="17"/>
        <v>0</v>
      </c>
      <c r="DK16" s="28">
        <f t="shared" si="18"/>
        <v>0</v>
      </c>
      <c r="DL16" s="28">
        <f t="shared" si="19"/>
        <v>3</v>
      </c>
      <c r="DM16" s="28">
        <f t="shared" si="20"/>
        <v>0</v>
      </c>
      <c r="DN16" s="28">
        <f t="shared" si="21"/>
        <v>0</v>
      </c>
      <c r="DO16" s="28">
        <f t="shared" si="22"/>
        <v>3</v>
      </c>
      <c r="DP16" s="42">
        <f t="shared" si="23"/>
        <v>0</v>
      </c>
      <c r="DQ16" s="42">
        <f t="shared" si="24"/>
        <v>0</v>
      </c>
      <c r="DR16" s="42">
        <f t="shared" si="25"/>
        <v>3</v>
      </c>
      <c r="DS16" s="42">
        <f t="shared" si="26"/>
        <v>0</v>
      </c>
      <c r="DT16" s="42">
        <f t="shared" si="27"/>
        <v>0</v>
      </c>
      <c r="DU16" s="43">
        <f t="shared" si="28"/>
        <v>20</v>
      </c>
      <c r="DV16" s="42">
        <f>IF(DU16&lt;&gt;20,RANK(DU16,$DU$4:$DU$18,1)+COUNTIF(DU$4:DU16,DU16)-1,20)</f>
        <v>20</v>
      </c>
      <c r="DW16" s="44">
        <f t="shared" si="29"/>
        <v>0</v>
      </c>
      <c r="DX16" s="45" t="str">
        <f t="shared" si="30"/>
        <v>-</v>
      </c>
      <c r="DY16" s="96"/>
      <c r="DZ16" s="103">
        <f t="shared" si="37"/>
        <v>0</v>
      </c>
      <c r="EA16" s="103">
        <f t="shared" si="38"/>
        <v>0</v>
      </c>
      <c r="EB16" s="103">
        <f t="shared" si="39"/>
        <v>0</v>
      </c>
    </row>
    <row r="17" spans="1:132" ht="16" customHeight="1" x14ac:dyDescent="0.15">
      <c r="A17" s="10"/>
      <c r="B17" s="10"/>
      <c r="C17" s="120"/>
      <c r="D17" s="329" t="str">
        <f>classi!B94</f>
        <v>HTM3_14</v>
      </c>
      <c r="E17" s="25">
        <f>classi!C94</f>
        <v>0</v>
      </c>
      <c r="F17" s="25">
        <f>classi!D94</f>
        <v>0</v>
      </c>
      <c r="G17" s="330">
        <f>classi!E94</f>
        <v>0</v>
      </c>
      <c r="H17" s="359"/>
      <c r="I17" s="397">
        <f t="shared" si="31"/>
        <v>3</v>
      </c>
      <c r="J17" s="405">
        <f t="shared" si="32"/>
        <v>0</v>
      </c>
      <c r="K17" s="338">
        <v>0</v>
      </c>
      <c r="L17" s="105">
        <v>0</v>
      </c>
      <c r="M17" s="105">
        <v>0</v>
      </c>
      <c r="N17" s="27"/>
      <c r="O17" s="28">
        <f t="shared" si="0"/>
        <v>0</v>
      </c>
      <c r="P17" s="105">
        <v>0</v>
      </c>
      <c r="Q17" s="105">
        <v>0</v>
      </c>
      <c r="R17" s="105">
        <v>0</v>
      </c>
      <c r="S17" s="27"/>
      <c r="T17" s="28">
        <f t="shared" si="1"/>
        <v>0</v>
      </c>
      <c r="U17" s="105">
        <v>0</v>
      </c>
      <c r="V17" s="105">
        <v>0</v>
      </c>
      <c r="W17" s="105">
        <v>0</v>
      </c>
      <c r="X17" s="27"/>
      <c r="Y17" s="28">
        <f t="shared" si="2"/>
        <v>0</v>
      </c>
      <c r="Z17" s="105">
        <v>0</v>
      </c>
      <c r="AA17" s="105">
        <v>0</v>
      </c>
      <c r="AB17" s="105">
        <v>0</v>
      </c>
      <c r="AC17" s="27"/>
      <c r="AD17" s="339">
        <f t="shared" si="3"/>
        <v>0</v>
      </c>
      <c r="AE17" s="342">
        <v>0</v>
      </c>
      <c r="AF17" s="107">
        <v>0</v>
      </c>
      <c r="AG17" s="107">
        <v>0</v>
      </c>
      <c r="AH17" s="27"/>
      <c r="AI17" s="28">
        <f t="shared" si="4"/>
        <v>0</v>
      </c>
      <c r="AJ17" s="107">
        <v>0</v>
      </c>
      <c r="AK17" s="107">
        <v>0</v>
      </c>
      <c r="AL17" s="107">
        <v>0</v>
      </c>
      <c r="AM17" s="27"/>
      <c r="AN17" s="28">
        <f t="shared" si="5"/>
        <v>0</v>
      </c>
      <c r="AO17" s="107">
        <v>0</v>
      </c>
      <c r="AP17" s="107">
        <v>0</v>
      </c>
      <c r="AQ17" s="107">
        <v>0</v>
      </c>
      <c r="AR17" s="27"/>
      <c r="AS17" s="28">
        <f t="shared" si="6"/>
        <v>0</v>
      </c>
      <c r="AT17" s="107">
        <v>0</v>
      </c>
      <c r="AU17" s="107">
        <v>0</v>
      </c>
      <c r="AV17" s="107">
        <v>0</v>
      </c>
      <c r="AW17" s="27"/>
      <c r="AX17" s="339">
        <f t="shared" si="7"/>
        <v>0</v>
      </c>
      <c r="AY17" s="362">
        <f t="shared" si="8"/>
        <v>0</v>
      </c>
      <c r="AZ17" s="350">
        <v>0</v>
      </c>
      <c r="BA17" s="29">
        <v>0</v>
      </c>
      <c r="BB17" s="29">
        <v>0</v>
      </c>
      <c r="BC17" s="30"/>
      <c r="BD17" s="28">
        <f t="shared" si="9"/>
        <v>0</v>
      </c>
      <c r="BE17" s="29">
        <v>0</v>
      </c>
      <c r="BF17" s="29">
        <v>0</v>
      </c>
      <c r="BG17" s="29">
        <v>0</v>
      </c>
      <c r="BH17" s="30"/>
      <c r="BI17" s="28">
        <f t="shared" si="10"/>
        <v>0</v>
      </c>
      <c r="BJ17" s="29">
        <v>0</v>
      </c>
      <c r="BK17" s="29">
        <v>0</v>
      </c>
      <c r="BL17" s="29">
        <v>0</v>
      </c>
      <c r="BM17" s="30"/>
      <c r="BN17" s="28">
        <f t="shared" si="33"/>
        <v>0</v>
      </c>
      <c r="BO17" s="29">
        <v>0</v>
      </c>
      <c r="BP17" s="29">
        <v>0</v>
      </c>
      <c r="BQ17" s="29">
        <v>0</v>
      </c>
      <c r="BR17" s="30"/>
      <c r="BS17" s="28">
        <f t="shared" si="11"/>
        <v>0</v>
      </c>
      <c r="BT17" s="31">
        <v>0</v>
      </c>
      <c r="BU17" s="31">
        <v>0</v>
      </c>
      <c r="BV17" s="31">
        <v>0</v>
      </c>
      <c r="BW17" s="30"/>
      <c r="BX17" s="28">
        <f t="shared" si="12"/>
        <v>0</v>
      </c>
      <c r="BY17" s="31">
        <v>0</v>
      </c>
      <c r="BZ17" s="31">
        <v>0</v>
      </c>
      <c r="CA17" s="31">
        <v>0</v>
      </c>
      <c r="CB17" s="32"/>
      <c r="CC17" s="33">
        <f t="shared" si="13"/>
        <v>0</v>
      </c>
      <c r="CD17" s="34"/>
      <c r="CE17" s="35"/>
      <c r="CF17" s="35"/>
      <c r="CG17" s="30"/>
      <c r="CH17" s="35"/>
      <c r="CI17" s="35"/>
      <c r="CJ17" s="35"/>
      <c r="CK17" s="30"/>
      <c r="CL17" s="35"/>
      <c r="CM17" s="35"/>
      <c r="CN17" s="35"/>
      <c r="CO17" s="30"/>
      <c r="CP17" s="35"/>
      <c r="CQ17" s="35"/>
      <c r="CR17" s="35"/>
      <c r="CS17" s="30"/>
      <c r="CT17" s="35"/>
      <c r="CU17" s="35"/>
      <c r="CV17" s="35"/>
      <c r="CW17" s="30"/>
      <c r="CX17" s="35"/>
      <c r="CY17" s="35"/>
      <c r="CZ17" s="35"/>
      <c r="DA17" s="36"/>
      <c r="DB17" s="37"/>
      <c r="DC17" s="38">
        <f t="shared" si="34"/>
        <v>0</v>
      </c>
      <c r="DD17" s="39">
        <f t="shared" si="35"/>
        <v>0</v>
      </c>
      <c r="DE17" s="39">
        <f t="shared" si="36"/>
        <v>0</v>
      </c>
      <c r="DF17" s="27"/>
      <c r="DG17" s="351">
        <f t="shared" si="14"/>
        <v>0</v>
      </c>
      <c r="DH17" s="158">
        <f t="shared" si="15"/>
        <v>0</v>
      </c>
      <c r="DI17" s="110">
        <f t="shared" si="16"/>
        <v>3</v>
      </c>
      <c r="DJ17" s="41">
        <f t="shared" si="17"/>
        <v>0</v>
      </c>
      <c r="DK17" s="28">
        <f t="shared" si="18"/>
        <v>0</v>
      </c>
      <c r="DL17" s="28">
        <f t="shared" si="19"/>
        <v>3</v>
      </c>
      <c r="DM17" s="28">
        <f t="shared" si="20"/>
        <v>0</v>
      </c>
      <c r="DN17" s="28">
        <f t="shared" si="21"/>
        <v>0</v>
      </c>
      <c r="DO17" s="28">
        <f t="shared" si="22"/>
        <v>3</v>
      </c>
      <c r="DP17" s="42">
        <f t="shared" si="23"/>
        <v>0</v>
      </c>
      <c r="DQ17" s="42">
        <f t="shared" si="24"/>
        <v>0</v>
      </c>
      <c r="DR17" s="42">
        <f t="shared" si="25"/>
        <v>3</v>
      </c>
      <c r="DS17" s="42">
        <f t="shared" si="26"/>
        <v>0</v>
      </c>
      <c r="DT17" s="42">
        <f t="shared" si="27"/>
        <v>0</v>
      </c>
      <c r="DU17" s="43">
        <f t="shared" si="28"/>
        <v>20</v>
      </c>
      <c r="DV17" s="42">
        <f>IF(DU17&lt;&gt;20,RANK(DU17,$DU$4:$DU$18,1)+COUNTIF(DU$4:DU17,DU17)-1,20)</f>
        <v>20</v>
      </c>
      <c r="DW17" s="44">
        <f t="shared" si="29"/>
        <v>0</v>
      </c>
      <c r="DX17" s="45" t="str">
        <f t="shared" si="30"/>
        <v>-</v>
      </c>
      <c r="DY17" s="96"/>
      <c r="DZ17" s="103">
        <f t="shared" si="37"/>
        <v>0</v>
      </c>
      <c r="EA17" s="103">
        <f t="shared" si="38"/>
        <v>0</v>
      </c>
      <c r="EB17" s="103">
        <f t="shared" si="39"/>
        <v>0</v>
      </c>
    </row>
    <row r="18" spans="1:132" ht="16" customHeight="1" thickBot="1" x14ac:dyDescent="0.2">
      <c r="A18" s="10"/>
      <c r="B18" s="10"/>
      <c r="C18" s="120"/>
      <c r="D18" s="332" t="str">
        <f>classi!B100</f>
        <v>HTM3_20</v>
      </c>
      <c r="E18" s="93">
        <f>classi!C100</f>
        <v>0</v>
      </c>
      <c r="F18" s="93">
        <f>classi!D100</f>
        <v>0</v>
      </c>
      <c r="G18" s="333">
        <f>classi!E100</f>
        <v>0</v>
      </c>
      <c r="H18" s="360"/>
      <c r="I18" s="398">
        <f t="shared" si="31"/>
        <v>3</v>
      </c>
      <c r="J18" s="406">
        <f t="shared" si="32"/>
        <v>0</v>
      </c>
      <c r="K18" s="340">
        <v>0</v>
      </c>
      <c r="L18" s="106">
        <v>0</v>
      </c>
      <c r="M18" s="106">
        <v>0</v>
      </c>
      <c r="N18" s="94"/>
      <c r="O18" s="95">
        <f t="shared" si="0"/>
        <v>0</v>
      </c>
      <c r="P18" s="106">
        <v>0</v>
      </c>
      <c r="Q18" s="106">
        <v>0</v>
      </c>
      <c r="R18" s="106">
        <v>0</v>
      </c>
      <c r="S18" s="94"/>
      <c r="T18" s="95">
        <f t="shared" si="1"/>
        <v>0</v>
      </c>
      <c r="U18" s="106">
        <v>0</v>
      </c>
      <c r="V18" s="106">
        <v>0</v>
      </c>
      <c r="W18" s="106">
        <v>0</v>
      </c>
      <c r="X18" s="94"/>
      <c r="Y18" s="95">
        <f t="shared" si="2"/>
        <v>0</v>
      </c>
      <c r="Z18" s="106">
        <v>0</v>
      </c>
      <c r="AA18" s="106">
        <v>0</v>
      </c>
      <c r="AB18" s="106">
        <v>0</v>
      </c>
      <c r="AC18" s="94"/>
      <c r="AD18" s="341">
        <f t="shared" si="3"/>
        <v>0</v>
      </c>
      <c r="AE18" s="343">
        <v>0</v>
      </c>
      <c r="AF18" s="108">
        <v>0</v>
      </c>
      <c r="AG18" s="108">
        <v>0</v>
      </c>
      <c r="AH18" s="94"/>
      <c r="AI18" s="95">
        <f t="shared" si="4"/>
        <v>0</v>
      </c>
      <c r="AJ18" s="108">
        <v>0</v>
      </c>
      <c r="AK18" s="108">
        <v>0</v>
      </c>
      <c r="AL18" s="108">
        <v>0</v>
      </c>
      <c r="AM18" s="94"/>
      <c r="AN18" s="95">
        <f t="shared" si="5"/>
        <v>0</v>
      </c>
      <c r="AO18" s="108">
        <v>0</v>
      </c>
      <c r="AP18" s="108">
        <v>0</v>
      </c>
      <c r="AQ18" s="108">
        <v>0</v>
      </c>
      <c r="AR18" s="94"/>
      <c r="AS18" s="95">
        <f t="shared" si="6"/>
        <v>0</v>
      </c>
      <c r="AT18" s="108">
        <v>0</v>
      </c>
      <c r="AU18" s="108">
        <v>0</v>
      </c>
      <c r="AV18" s="108">
        <v>0</v>
      </c>
      <c r="AW18" s="94"/>
      <c r="AX18" s="341">
        <f t="shared" si="7"/>
        <v>0</v>
      </c>
      <c r="AY18" s="369">
        <f t="shared" si="8"/>
        <v>0</v>
      </c>
      <c r="AZ18" s="352">
        <v>0</v>
      </c>
      <c r="BA18" s="98">
        <v>0</v>
      </c>
      <c r="BB18" s="98">
        <v>0</v>
      </c>
      <c r="BC18" s="122"/>
      <c r="BD18" s="95">
        <f t="shared" si="9"/>
        <v>0</v>
      </c>
      <c r="BE18" s="98">
        <v>0</v>
      </c>
      <c r="BF18" s="98">
        <v>0</v>
      </c>
      <c r="BG18" s="98">
        <v>0</v>
      </c>
      <c r="BH18" s="122"/>
      <c r="BI18" s="95">
        <f t="shared" si="10"/>
        <v>0</v>
      </c>
      <c r="BJ18" s="98">
        <v>0</v>
      </c>
      <c r="BK18" s="98">
        <v>0</v>
      </c>
      <c r="BL18" s="98">
        <v>0</v>
      </c>
      <c r="BM18" s="122"/>
      <c r="BN18" s="95">
        <f t="shared" si="33"/>
        <v>0</v>
      </c>
      <c r="BO18" s="98">
        <v>0</v>
      </c>
      <c r="BP18" s="98">
        <v>0</v>
      </c>
      <c r="BQ18" s="98">
        <v>0</v>
      </c>
      <c r="BR18" s="122"/>
      <c r="BS18" s="95">
        <f t="shared" si="11"/>
        <v>0</v>
      </c>
      <c r="BT18" s="99">
        <v>0</v>
      </c>
      <c r="BU18" s="99">
        <v>0</v>
      </c>
      <c r="BV18" s="99">
        <v>0</v>
      </c>
      <c r="BW18" s="122"/>
      <c r="BX18" s="95">
        <f t="shared" si="12"/>
        <v>0</v>
      </c>
      <c r="BY18" s="99">
        <v>0</v>
      </c>
      <c r="BZ18" s="99">
        <v>0</v>
      </c>
      <c r="CA18" s="99">
        <v>0</v>
      </c>
      <c r="CB18" s="123"/>
      <c r="CC18" s="100">
        <f t="shared" si="13"/>
        <v>0</v>
      </c>
      <c r="CD18" s="101"/>
      <c r="CE18" s="102"/>
      <c r="CF18" s="102"/>
      <c r="CG18" s="122"/>
      <c r="CH18" s="102"/>
      <c r="CI18" s="102"/>
      <c r="CJ18" s="102"/>
      <c r="CK18" s="122"/>
      <c r="CL18" s="102"/>
      <c r="CM18" s="102"/>
      <c r="CN18" s="102"/>
      <c r="CO18" s="122"/>
      <c r="CP18" s="102"/>
      <c r="CQ18" s="102"/>
      <c r="CR18" s="102"/>
      <c r="CS18" s="122"/>
      <c r="CT18" s="102"/>
      <c r="CU18" s="102"/>
      <c r="CV18" s="102"/>
      <c r="CW18" s="122"/>
      <c r="CX18" s="102"/>
      <c r="CY18" s="102"/>
      <c r="CZ18" s="102"/>
      <c r="DA18" s="124"/>
      <c r="DB18" s="125"/>
      <c r="DC18" s="38">
        <f t="shared" si="34"/>
        <v>0</v>
      </c>
      <c r="DD18" s="39">
        <f t="shared" si="35"/>
        <v>0</v>
      </c>
      <c r="DE18" s="39">
        <f t="shared" si="36"/>
        <v>0</v>
      </c>
      <c r="DF18" s="94"/>
      <c r="DG18" s="353">
        <f t="shared" si="14"/>
        <v>0</v>
      </c>
      <c r="DH18" s="269">
        <f t="shared" si="15"/>
        <v>0</v>
      </c>
      <c r="DI18" s="126">
        <f t="shared" si="16"/>
        <v>3</v>
      </c>
      <c r="DJ18" s="41">
        <f t="shared" si="17"/>
        <v>0</v>
      </c>
      <c r="DK18" s="28">
        <f t="shared" si="18"/>
        <v>0</v>
      </c>
      <c r="DL18" s="28">
        <f t="shared" si="19"/>
        <v>3</v>
      </c>
      <c r="DM18" s="28">
        <f t="shared" si="20"/>
        <v>0</v>
      </c>
      <c r="DN18" s="28">
        <f t="shared" si="21"/>
        <v>0</v>
      </c>
      <c r="DO18" s="28">
        <f t="shared" si="22"/>
        <v>3</v>
      </c>
      <c r="DP18" s="42">
        <f t="shared" si="23"/>
        <v>0</v>
      </c>
      <c r="DQ18" s="42">
        <f t="shared" si="24"/>
        <v>0</v>
      </c>
      <c r="DR18" s="42">
        <f t="shared" si="25"/>
        <v>3</v>
      </c>
      <c r="DS18" s="42">
        <f t="shared" si="26"/>
        <v>0</v>
      </c>
      <c r="DT18" s="42">
        <f t="shared" si="27"/>
        <v>0</v>
      </c>
      <c r="DU18" s="43">
        <f t="shared" si="28"/>
        <v>20</v>
      </c>
      <c r="DV18" s="42">
        <f>IF(DU18&lt;&gt;20,RANK(DU18,$DU$4:$DU$18,1)+COUNTIF(DU$4:DU18,DU18)-1,20)</f>
        <v>20</v>
      </c>
      <c r="DW18" s="44">
        <f t="shared" si="29"/>
        <v>0</v>
      </c>
      <c r="DX18" s="45" t="str">
        <f t="shared" si="30"/>
        <v>-</v>
      </c>
      <c r="DY18" s="96"/>
      <c r="DZ18" s="103">
        <f t="shared" si="37"/>
        <v>0</v>
      </c>
      <c r="EA18" s="103">
        <f t="shared" si="38"/>
        <v>0</v>
      </c>
      <c r="EB18" s="103">
        <f t="shared" si="39"/>
        <v>0</v>
      </c>
    </row>
    <row r="19" spans="1:132" ht="16.5" customHeight="1" x14ac:dyDescent="0.15">
      <c r="A19" s="10"/>
      <c r="B19" s="10"/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30"/>
      <c r="DK19" s="219"/>
      <c r="DL19" s="219"/>
      <c r="DM19" s="219"/>
      <c r="DN19" s="219"/>
      <c r="DO19" s="219"/>
      <c r="DP19" s="219"/>
      <c r="DQ19" s="220">
        <f t="shared" si="24"/>
        <v>0</v>
      </c>
      <c r="DR19" s="221"/>
      <c r="DS19" s="219"/>
      <c r="DT19" s="219"/>
      <c r="DU19" s="219"/>
      <c r="DV19" s="219"/>
      <c r="DW19" s="219"/>
      <c r="DX19" s="219"/>
      <c r="DY19" s="117"/>
      <c r="DZ19" s="229"/>
      <c r="EA19" s="229"/>
      <c r="EB19" s="228"/>
    </row>
    <row r="20" spans="1:132" ht="16" customHeight="1" x14ac:dyDescent="0.15">
      <c r="A20" s="10"/>
      <c r="B20" s="10"/>
      <c r="C20" s="12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22"/>
      <c r="DK20" s="222"/>
      <c r="DL20" s="222"/>
      <c r="DM20" s="222"/>
      <c r="DN20" s="222"/>
      <c r="DO20" s="222"/>
      <c r="DP20" s="121"/>
      <c r="DQ20" s="121"/>
      <c r="DR20" s="121"/>
      <c r="DS20" s="121"/>
      <c r="DT20" s="121"/>
      <c r="DU20" s="121"/>
      <c r="DV20" s="121"/>
      <c r="DW20" s="223"/>
      <c r="DX20" s="223"/>
      <c r="DY20" s="121"/>
      <c r="DZ20" s="133"/>
      <c r="EA20" s="133"/>
      <c r="EB20" s="109"/>
    </row>
    <row r="21" spans="1:132" ht="16.5" customHeight="1" thickBot="1" x14ac:dyDescent="0.2">
      <c r="A21" s="10"/>
      <c r="B21" s="10"/>
      <c r="C21" s="120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22"/>
      <c r="DK21" s="222"/>
      <c r="DL21" s="222"/>
      <c r="DM21" s="222"/>
      <c r="DN21" s="222"/>
      <c r="DO21" s="222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33"/>
      <c r="EA21" s="133"/>
      <c r="EB21" s="109"/>
    </row>
    <row r="22" spans="1:132" ht="17" customHeight="1" thickBot="1" x14ac:dyDescent="0.2">
      <c r="A22" s="10"/>
      <c r="B22" s="10"/>
      <c r="C22" s="118"/>
      <c r="D22" s="56" t="str">
        <f>D2</f>
        <v>Heelwork to Music 3</v>
      </c>
      <c r="E22" s="57"/>
      <c r="F22" s="58"/>
      <c r="G22" s="59"/>
      <c r="H22" s="89"/>
      <c r="I22" s="89"/>
      <c r="J22" s="89"/>
      <c r="K22" s="467" t="s">
        <v>21</v>
      </c>
      <c r="L22" s="468"/>
      <c r="M22" s="468"/>
      <c r="N22" s="469"/>
      <c r="O22" s="470" t="s">
        <v>22</v>
      </c>
      <c r="P22" s="471"/>
      <c r="Q22" s="471"/>
      <c r="R22" s="471"/>
      <c r="S22" s="472"/>
      <c r="T22" s="142" t="s">
        <v>23</v>
      </c>
      <c r="U22" s="143"/>
      <c r="V22" s="143"/>
      <c r="W22" s="143"/>
      <c r="X22" s="143"/>
      <c r="Y22" s="143"/>
      <c r="Z22" s="143"/>
      <c r="AA22" s="144"/>
      <c r="AB22" s="474" t="s">
        <v>101</v>
      </c>
      <c r="AC22" s="474"/>
      <c r="AD22" s="474"/>
      <c r="AE22" s="475"/>
      <c r="AF22" s="227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33"/>
      <c r="EA22" s="133"/>
      <c r="EB22" s="109"/>
    </row>
    <row r="23" spans="1:132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401"/>
      <c r="J23" s="401"/>
      <c r="K23" s="67" t="s">
        <v>24</v>
      </c>
      <c r="L23" s="68" t="s">
        <v>25</v>
      </c>
      <c r="M23" s="68" t="s">
        <v>26</v>
      </c>
      <c r="N23" s="69" t="s">
        <v>27</v>
      </c>
      <c r="O23" s="67" t="s">
        <v>28</v>
      </c>
      <c r="P23" s="68" t="s">
        <v>29</v>
      </c>
      <c r="Q23" s="68" t="s">
        <v>30</v>
      </c>
      <c r="R23" s="68" t="s">
        <v>31</v>
      </c>
      <c r="S23" s="188" t="s">
        <v>57</v>
      </c>
      <c r="T23" s="192" t="s">
        <v>32</v>
      </c>
      <c r="U23" s="140" t="s">
        <v>33</v>
      </c>
      <c r="V23" s="242" t="s">
        <v>110</v>
      </c>
      <c r="W23" s="140" t="s">
        <v>34</v>
      </c>
      <c r="X23" s="140" t="s">
        <v>58</v>
      </c>
      <c r="Y23" s="140" t="s">
        <v>59</v>
      </c>
      <c r="Z23" s="141" t="s">
        <v>60</v>
      </c>
      <c r="AA23" s="193" t="s">
        <v>61</v>
      </c>
      <c r="AB23" s="244" t="s">
        <v>95</v>
      </c>
      <c r="AC23" s="71" t="s">
        <v>1</v>
      </c>
      <c r="AD23" s="147" t="s">
        <v>100</v>
      </c>
      <c r="AE23" s="154" t="s">
        <v>44</v>
      </c>
      <c r="AF23" s="227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33"/>
      <c r="EA23" s="133"/>
      <c r="EB23" s="109"/>
    </row>
    <row r="24" spans="1:132" ht="16.5" customHeight="1" x14ac:dyDescent="0.15">
      <c r="A24" s="10"/>
      <c r="B24" s="10"/>
      <c r="C24" s="119">
        <v>1</v>
      </c>
      <c r="D24" s="72">
        <f t="shared" ref="D24:D32" si="40">IF(Z24="-",INDEX(DU$1:DU$18,MATCH(C24,$DV$1:$DV$18,0)),Z24)</f>
        <v>1</v>
      </c>
      <c r="E24" s="74" t="str">
        <f t="shared" ref="E24:E32" si="41">INDEX(E$1:E$18,MATCH(C24,$DV$1:$DV$18,0))</f>
        <v>Barbara</v>
      </c>
      <c r="F24" s="87" t="str">
        <f t="shared" ref="F24:F32" si="42">INDEX(F$1:F$18,MATCH(C24,$DV$1:$DV$18,0))</f>
        <v>Cristallini</v>
      </c>
      <c r="G24" s="87" t="str">
        <f t="shared" ref="G24:G32" si="43">INDEX(G$1:G$18,MATCH(C24,$DV$1:$DV$18,0))</f>
        <v>Flann</v>
      </c>
      <c r="H24" s="73"/>
      <c r="I24" s="402"/>
      <c r="J24" s="402"/>
      <c r="K24" s="76">
        <f t="shared" ref="K24:K32" si="44">INDEX(O$1:O$18,MATCH(C24,$DV$1:$DV$18,0))</f>
        <v>23.666666666666668</v>
      </c>
      <c r="L24" s="77">
        <f t="shared" ref="L24:L32" si="45">INDEX(T$1:T$18,MATCH(C24,$DV$1:$DV$18,0))</f>
        <v>23.333333333333332</v>
      </c>
      <c r="M24" s="77">
        <f t="shared" ref="M24:M32" si="46">INDEX(Y$1:Y$18,MATCH(C24,$DV$1:$DV$18,0))</f>
        <v>23.666666666666668</v>
      </c>
      <c r="N24" s="78">
        <f t="shared" ref="N24:N32" si="47">INDEX(AD$1:AD$18,MATCH(C24,$DV$1:$DV$18,0))</f>
        <v>23.666666666666668</v>
      </c>
      <c r="O24" s="76">
        <f t="shared" ref="O24:O32" si="48">INDEX(AI$1:AI$18,MATCH(C24,$DV$1:$DV$18,0))</f>
        <v>22.666666666666668</v>
      </c>
      <c r="P24" s="77">
        <f t="shared" ref="P24:P32" si="49">INDEX(AN$1:AN$18,MATCH(C24,$DV$1:$DV$18,0))</f>
        <v>22.333333333333332</v>
      </c>
      <c r="Q24" s="77">
        <f t="shared" ref="Q24:Q32" si="50">INDEX(AS$1:AS$18,MATCH(C24,$DV$1:$DV$18,0))</f>
        <v>23.333333333333332</v>
      </c>
      <c r="R24" s="163">
        <f t="shared" ref="R24:R32" si="51">INDEX(AX$1:AX$18,MATCH(C24,$DV$1:$DV$18,0))</f>
        <v>22.666666666666668</v>
      </c>
      <c r="S24" s="189">
        <f t="shared" ref="S24:S32" si="52">INDEX(AY$1:AY$18,MATCH(C24,$DV$1:$DV$18,0))</f>
        <v>185.33333333333334</v>
      </c>
      <c r="T24" s="194">
        <f t="shared" ref="T24:T32" si="53">INDEX(BD$1:BD$18,MATCH(C24,$DV$1:$DV$18,0))</f>
        <v>0.53333333333333333</v>
      </c>
      <c r="U24" s="77">
        <f>INDEX(BI$1:BI$18,MATCH(C24,$DV$1:$DV$18,0))</f>
        <v>0</v>
      </c>
      <c r="V24" s="77">
        <f t="shared" ref="V24:V32" si="54">INDEX(BN$1:BN$18,MATCH(C24,$DV$1:$DV$18,0))</f>
        <v>0</v>
      </c>
      <c r="W24" s="77">
        <f t="shared" ref="W24:W32" si="55">INDEX(BS$1:BS$18,MATCH(C24,$DV$1:$DV$18,0))</f>
        <v>0</v>
      </c>
      <c r="X24" s="77">
        <f t="shared" ref="X24:X32" si="56">INDEX(BX$1:BX$18,MATCH(C24,$DV$1:$DV$18,0))</f>
        <v>0</v>
      </c>
      <c r="Y24" s="163">
        <f t="shared" ref="Y24:Y32" si="57">INDEX(CC$1:CC$18,MATCH(C24,$DV$1:$DV$18,0))</f>
        <v>0</v>
      </c>
      <c r="Z24" s="186" t="str">
        <f t="shared" ref="Z24:Z32" si="58">INDEX(DX$1:DX$18,MATCH(C24,$DV$1:$DV$18,0))</f>
        <v>-</v>
      </c>
      <c r="AA24" s="195">
        <f t="shared" ref="AA24:AA32" si="59">INDEX(DG$1:DG$18,MATCH(C24,$DV$1:$DV$18,0))</f>
        <v>0.53333333333333333</v>
      </c>
      <c r="AB24" s="245">
        <f t="shared" ref="AB24:AB32" si="60">INDEX(DH$1:DH$18,MATCH(C24,$DV$1:$DV$18,0))</f>
        <v>184.8</v>
      </c>
      <c r="AC24" s="79" t="str">
        <f t="shared" ref="AC24:AC32" si="61">INDEX(D$1:D$18,MATCH(C24,$DV$1:$DV$18,0))</f>
        <v>HTM3_1</v>
      </c>
      <c r="AD24" s="80">
        <f t="shared" ref="AD24:AD32" si="62">INDEX(DW$1:DW$18,MATCH(C24,$DV$1:$DV$18,0))</f>
        <v>1</v>
      </c>
      <c r="AE24" s="246" t="str">
        <f>IF(AB24&gt;=150,"Point","-")</f>
        <v>Point</v>
      </c>
      <c r="AF24" s="23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33"/>
      <c r="EA24" s="133"/>
      <c r="EB24" s="109"/>
    </row>
    <row r="25" spans="1:132" ht="16" customHeight="1" x14ac:dyDescent="0.15">
      <c r="A25" s="10"/>
      <c r="B25" s="10"/>
      <c r="C25" s="119">
        <v>2</v>
      </c>
      <c r="D25" s="81">
        <f t="shared" si="40"/>
        <v>2</v>
      </c>
      <c r="E25" s="82" t="str">
        <f t="shared" si="41"/>
        <v>Chiara</v>
      </c>
      <c r="F25" s="25" t="str">
        <f t="shared" si="42"/>
        <v>Meccoli</v>
      </c>
      <c r="G25" s="25" t="str">
        <f t="shared" si="43"/>
        <v>Ermione</v>
      </c>
      <c r="H25" s="46"/>
      <c r="I25" s="324"/>
      <c r="J25" s="324"/>
      <c r="K25" s="41">
        <f t="shared" si="44"/>
        <v>21.333333333333332</v>
      </c>
      <c r="L25" s="28">
        <f t="shared" si="45"/>
        <v>22</v>
      </c>
      <c r="M25" s="28">
        <f t="shared" si="46"/>
        <v>22.333333333333332</v>
      </c>
      <c r="N25" s="40">
        <f t="shared" si="47"/>
        <v>23</v>
      </c>
      <c r="O25" s="41">
        <f t="shared" si="48"/>
        <v>21.333333333333332</v>
      </c>
      <c r="P25" s="28">
        <f t="shared" si="49"/>
        <v>20.666666666666668</v>
      </c>
      <c r="Q25" s="28">
        <f t="shared" si="50"/>
        <v>22.333333333333332</v>
      </c>
      <c r="R25" s="164">
        <f t="shared" si="51"/>
        <v>21</v>
      </c>
      <c r="S25" s="190">
        <f t="shared" si="52"/>
        <v>174</v>
      </c>
      <c r="T25" s="196">
        <f t="shared" si="53"/>
        <v>0.83333333333333337</v>
      </c>
      <c r="U25" s="28">
        <f>INDEX(BI1:BI35,MATCH(C25,$DV1:$DV35,0))</f>
        <v>0</v>
      </c>
      <c r="V25" s="28">
        <f t="shared" si="54"/>
        <v>0</v>
      </c>
      <c r="W25" s="28">
        <f t="shared" si="55"/>
        <v>0</v>
      </c>
      <c r="X25" s="28">
        <f t="shared" si="56"/>
        <v>0</v>
      </c>
      <c r="Y25" s="164">
        <f t="shared" si="57"/>
        <v>0</v>
      </c>
      <c r="Z25" s="187" t="str">
        <f t="shared" si="58"/>
        <v>-</v>
      </c>
      <c r="AA25" s="197">
        <f t="shared" si="59"/>
        <v>0.83333333333333337</v>
      </c>
      <c r="AB25" s="173">
        <f t="shared" si="60"/>
        <v>173.16666666666666</v>
      </c>
      <c r="AC25" s="43" t="str">
        <f t="shared" si="61"/>
        <v>HTM3_2</v>
      </c>
      <c r="AD25" s="44">
        <f t="shared" si="62"/>
        <v>0.93704906204906191</v>
      </c>
      <c r="AE25" s="247" t="str">
        <f t="shared" ref="AE25:AE32" si="63">IF(AB25&gt;=150,"Point","-")</f>
        <v>Point</v>
      </c>
      <c r="AF25" s="233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33"/>
      <c r="EA25" s="133"/>
      <c r="EB25" s="109"/>
    </row>
    <row r="26" spans="1:132" ht="16" customHeight="1" x14ac:dyDescent="0.15">
      <c r="A26" s="10"/>
      <c r="B26" s="10"/>
      <c r="C26" s="119">
        <v>3</v>
      </c>
      <c r="D26" s="81" t="e">
        <f t="shared" si="40"/>
        <v>#N/A</v>
      </c>
      <c r="E26" s="82" t="e">
        <f t="shared" si="41"/>
        <v>#N/A</v>
      </c>
      <c r="F26" s="25" t="e">
        <f t="shared" si="42"/>
        <v>#N/A</v>
      </c>
      <c r="G26" s="25" t="e">
        <f t="shared" si="43"/>
        <v>#N/A</v>
      </c>
      <c r="H26" s="46"/>
      <c r="I26" s="324"/>
      <c r="J26" s="324"/>
      <c r="K26" s="41" t="e">
        <f t="shared" si="44"/>
        <v>#N/A</v>
      </c>
      <c r="L26" s="28" t="e">
        <f t="shared" si="45"/>
        <v>#N/A</v>
      </c>
      <c r="M26" s="28" t="e">
        <f t="shared" si="46"/>
        <v>#N/A</v>
      </c>
      <c r="N26" s="40" t="e">
        <f t="shared" si="47"/>
        <v>#N/A</v>
      </c>
      <c r="O26" s="41" t="e">
        <f t="shared" si="48"/>
        <v>#N/A</v>
      </c>
      <c r="P26" s="28" t="e">
        <f t="shared" si="49"/>
        <v>#N/A</v>
      </c>
      <c r="Q26" s="28" t="e">
        <f t="shared" si="50"/>
        <v>#N/A</v>
      </c>
      <c r="R26" s="164" t="e">
        <f t="shared" si="51"/>
        <v>#N/A</v>
      </c>
      <c r="S26" s="190" t="e">
        <f t="shared" si="52"/>
        <v>#N/A</v>
      </c>
      <c r="T26" s="196" t="e">
        <f t="shared" si="53"/>
        <v>#N/A</v>
      </c>
      <c r="U26" s="28" t="e">
        <f>INDEX(BI1:BI35,MATCH(C26,$DV1:$DV35,0))</f>
        <v>#N/A</v>
      </c>
      <c r="V26" s="28" t="e">
        <f t="shared" si="54"/>
        <v>#N/A</v>
      </c>
      <c r="W26" s="28" t="e">
        <f t="shared" si="55"/>
        <v>#N/A</v>
      </c>
      <c r="X26" s="28" t="e">
        <f t="shared" si="56"/>
        <v>#N/A</v>
      </c>
      <c r="Y26" s="164" t="e">
        <f t="shared" si="57"/>
        <v>#N/A</v>
      </c>
      <c r="Z26" s="187" t="e">
        <f t="shared" si="58"/>
        <v>#N/A</v>
      </c>
      <c r="AA26" s="197" t="e">
        <f t="shared" si="59"/>
        <v>#N/A</v>
      </c>
      <c r="AB26" s="173" t="e">
        <f t="shared" si="60"/>
        <v>#N/A</v>
      </c>
      <c r="AC26" s="43" t="e">
        <f t="shared" si="61"/>
        <v>#N/A</v>
      </c>
      <c r="AD26" s="44" t="e">
        <f t="shared" si="62"/>
        <v>#N/A</v>
      </c>
      <c r="AE26" s="247" t="e">
        <f t="shared" si="63"/>
        <v>#N/A</v>
      </c>
      <c r="AF26" s="233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33"/>
      <c r="EA26" s="133"/>
      <c r="EB26" s="109"/>
    </row>
    <row r="27" spans="1:132" ht="16" customHeight="1" x14ac:dyDescent="0.15">
      <c r="A27" s="10"/>
      <c r="B27" s="10"/>
      <c r="C27" s="119">
        <v>4</v>
      </c>
      <c r="D27" s="81" t="e">
        <f t="shared" si="40"/>
        <v>#N/A</v>
      </c>
      <c r="E27" s="82" t="e">
        <f t="shared" si="41"/>
        <v>#N/A</v>
      </c>
      <c r="F27" s="82" t="e">
        <f t="shared" si="42"/>
        <v>#N/A</v>
      </c>
      <c r="G27" s="82" t="e">
        <f t="shared" si="43"/>
        <v>#N/A</v>
      </c>
      <c r="H27" s="46"/>
      <c r="I27" s="324"/>
      <c r="J27" s="324"/>
      <c r="K27" s="41" t="e">
        <f t="shared" si="44"/>
        <v>#N/A</v>
      </c>
      <c r="L27" s="28" t="e">
        <f t="shared" si="45"/>
        <v>#N/A</v>
      </c>
      <c r="M27" s="28" t="e">
        <f t="shared" si="46"/>
        <v>#N/A</v>
      </c>
      <c r="N27" s="40" t="e">
        <f t="shared" si="47"/>
        <v>#N/A</v>
      </c>
      <c r="O27" s="41" t="e">
        <f t="shared" si="48"/>
        <v>#N/A</v>
      </c>
      <c r="P27" s="28" t="e">
        <f t="shared" si="49"/>
        <v>#N/A</v>
      </c>
      <c r="Q27" s="28" t="e">
        <f t="shared" si="50"/>
        <v>#N/A</v>
      </c>
      <c r="R27" s="164" t="e">
        <f t="shared" si="51"/>
        <v>#N/A</v>
      </c>
      <c r="S27" s="190" t="e">
        <f t="shared" si="52"/>
        <v>#N/A</v>
      </c>
      <c r="T27" s="196" t="e">
        <f t="shared" si="53"/>
        <v>#N/A</v>
      </c>
      <c r="U27" s="28" t="e">
        <f>INDEX(BI1:BI35,MATCH(C27,$DV1:$DV35,0))</f>
        <v>#N/A</v>
      </c>
      <c r="V27" s="28" t="e">
        <f t="shared" si="54"/>
        <v>#N/A</v>
      </c>
      <c r="W27" s="28" t="e">
        <f t="shared" si="55"/>
        <v>#N/A</v>
      </c>
      <c r="X27" s="28" t="e">
        <f t="shared" si="56"/>
        <v>#N/A</v>
      </c>
      <c r="Y27" s="164" t="e">
        <f t="shared" si="57"/>
        <v>#N/A</v>
      </c>
      <c r="Z27" s="187" t="e">
        <f t="shared" si="58"/>
        <v>#N/A</v>
      </c>
      <c r="AA27" s="197" t="e">
        <f t="shared" si="59"/>
        <v>#N/A</v>
      </c>
      <c r="AB27" s="173" t="e">
        <f t="shared" si="60"/>
        <v>#N/A</v>
      </c>
      <c r="AC27" s="43" t="e">
        <f t="shared" si="61"/>
        <v>#N/A</v>
      </c>
      <c r="AD27" s="44" t="e">
        <f t="shared" si="62"/>
        <v>#N/A</v>
      </c>
      <c r="AE27" s="247" t="e">
        <f t="shared" si="63"/>
        <v>#N/A</v>
      </c>
      <c r="AF27" s="233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33"/>
      <c r="EA27" s="133"/>
      <c r="EB27" s="109"/>
    </row>
    <row r="28" spans="1:132" ht="16" customHeight="1" x14ac:dyDescent="0.15">
      <c r="A28" s="10"/>
      <c r="B28" s="10"/>
      <c r="C28" s="119">
        <v>5</v>
      </c>
      <c r="D28" s="81" t="e">
        <f t="shared" si="40"/>
        <v>#N/A</v>
      </c>
      <c r="E28" s="82" t="e">
        <f t="shared" si="41"/>
        <v>#N/A</v>
      </c>
      <c r="F28" s="82" t="e">
        <f t="shared" si="42"/>
        <v>#N/A</v>
      </c>
      <c r="G28" s="82" t="e">
        <f t="shared" si="43"/>
        <v>#N/A</v>
      </c>
      <c r="H28" s="46"/>
      <c r="I28" s="324"/>
      <c r="J28" s="324"/>
      <c r="K28" s="41" t="e">
        <f t="shared" si="44"/>
        <v>#N/A</v>
      </c>
      <c r="L28" s="28" t="e">
        <f t="shared" si="45"/>
        <v>#N/A</v>
      </c>
      <c r="M28" s="28" t="e">
        <f t="shared" si="46"/>
        <v>#N/A</v>
      </c>
      <c r="N28" s="40" t="e">
        <f t="shared" si="47"/>
        <v>#N/A</v>
      </c>
      <c r="O28" s="41" t="e">
        <f t="shared" si="48"/>
        <v>#N/A</v>
      </c>
      <c r="P28" s="28" t="e">
        <f t="shared" si="49"/>
        <v>#N/A</v>
      </c>
      <c r="Q28" s="28" t="e">
        <f t="shared" si="50"/>
        <v>#N/A</v>
      </c>
      <c r="R28" s="164" t="e">
        <f t="shared" si="51"/>
        <v>#N/A</v>
      </c>
      <c r="S28" s="190" t="e">
        <f t="shared" si="52"/>
        <v>#N/A</v>
      </c>
      <c r="T28" s="196" t="e">
        <f t="shared" si="53"/>
        <v>#N/A</v>
      </c>
      <c r="U28" s="28" t="e">
        <f>INDEX(BI1:BI35,MATCH(C28,$DV1:$DV35,0))</f>
        <v>#N/A</v>
      </c>
      <c r="V28" s="28" t="e">
        <f t="shared" si="54"/>
        <v>#N/A</v>
      </c>
      <c r="W28" s="28" t="e">
        <f t="shared" si="55"/>
        <v>#N/A</v>
      </c>
      <c r="X28" s="28" t="e">
        <f t="shared" si="56"/>
        <v>#N/A</v>
      </c>
      <c r="Y28" s="164" t="e">
        <f t="shared" si="57"/>
        <v>#N/A</v>
      </c>
      <c r="Z28" s="187" t="e">
        <f t="shared" si="58"/>
        <v>#N/A</v>
      </c>
      <c r="AA28" s="197" t="e">
        <f t="shared" si="59"/>
        <v>#N/A</v>
      </c>
      <c r="AB28" s="173" t="e">
        <f t="shared" si="60"/>
        <v>#N/A</v>
      </c>
      <c r="AC28" s="43" t="e">
        <f t="shared" si="61"/>
        <v>#N/A</v>
      </c>
      <c r="AD28" s="44" t="e">
        <f t="shared" si="62"/>
        <v>#N/A</v>
      </c>
      <c r="AE28" s="247" t="e">
        <f t="shared" si="63"/>
        <v>#N/A</v>
      </c>
      <c r="AF28" s="233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33"/>
      <c r="EA28" s="133"/>
      <c r="EB28" s="109"/>
    </row>
    <row r="29" spans="1:132" ht="16" customHeight="1" x14ac:dyDescent="0.15">
      <c r="A29" s="10"/>
      <c r="B29" s="10"/>
      <c r="C29" s="119">
        <v>6</v>
      </c>
      <c r="D29" s="81" t="e">
        <f t="shared" si="40"/>
        <v>#N/A</v>
      </c>
      <c r="E29" s="82" t="e">
        <f t="shared" si="41"/>
        <v>#N/A</v>
      </c>
      <c r="F29" s="82" t="e">
        <f t="shared" si="42"/>
        <v>#N/A</v>
      </c>
      <c r="G29" s="82" t="e">
        <f t="shared" si="43"/>
        <v>#N/A</v>
      </c>
      <c r="H29" s="46"/>
      <c r="I29" s="324"/>
      <c r="J29" s="324"/>
      <c r="K29" s="41" t="e">
        <f t="shared" si="44"/>
        <v>#N/A</v>
      </c>
      <c r="L29" s="28" t="e">
        <f t="shared" si="45"/>
        <v>#N/A</v>
      </c>
      <c r="M29" s="28" t="e">
        <f t="shared" si="46"/>
        <v>#N/A</v>
      </c>
      <c r="N29" s="40" t="e">
        <f t="shared" si="47"/>
        <v>#N/A</v>
      </c>
      <c r="O29" s="41" t="e">
        <f t="shared" si="48"/>
        <v>#N/A</v>
      </c>
      <c r="P29" s="28" t="e">
        <f t="shared" si="49"/>
        <v>#N/A</v>
      </c>
      <c r="Q29" s="28" t="e">
        <f t="shared" si="50"/>
        <v>#N/A</v>
      </c>
      <c r="R29" s="164" t="e">
        <f t="shared" si="51"/>
        <v>#N/A</v>
      </c>
      <c r="S29" s="190" t="e">
        <f t="shared" si="52"/>
        <v>#N/A</v>
      </c>
      <c r="T29" s="196" t="e">
        <f t="shared" si="53"/>
        <v>#N/A</v>
      </c>
      <c r="U29" s="28" t="e">
        <f>INDEX(BI1:BI35,MATCH(C29,$DV1:$DV35,0))</f>
        <v>#N/A</v>
      </c>
      <c r="V29" s="28" t="e">
        <f t="shared" si="54"/>
        <v>#N/A</v>
      </c>
      <c r="W29" s="28" t="e">
        <f t="shared" si="55"/>
        <v>#N/A</v>
      </c>
      <c r="X29" s="28" t="e">
        <f t="shared" si="56"/>
        <v>#N/A</v>
      </c>
      <c r="Y29" s="164" t="e">
        <f t="shared" si="57"/>
        <v>#N/A</v>
      </c>
      <c r="Z29" s="187" t="e">
        <f t="shared" si="58"/>
        <v>#N/A</v>
      </c>
      <c r="AA29" s="197" t="e">
        <f t="shared" si="59"/>
        <v>#N/A</v>
      </c>
      <c r="AB29" s="173" t="e">
        <f t="shared" si="60"/>
        <v>#N/A</v>
      </c>
      <c r="AC29" s="43" t="e">
        <f t="shared" si="61"/>
        <v>#N/A</v>
      </c>
      <c r="AD29" s="44" t="e">
        <f t="shared" si="62"/>
        <v>#N/A</v>
      </c>
      <c r="AE29" s="247" t="e">
        <f t="shared" si="63"/>
        <v>#N/A</v>
      </c>
      <c r="AF29" s="233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33"/>
      <c r="EA29" s="133"/>
      <c r="EB29" s="109"/>
    </row>
    <row r="30" spans="1:132" ht="16" customHeight="1" x14ac:dyDescent="0.15">
      <c r="A30" s="10"/>
      <c r="B30" s="10"/>
      <c r="C30" s="119">
        <v>7</v>
      </c>
      <c r="D30" s="81" t="e">
        <f t="shared" si="40"/>
        <v>#N/A</v>
      </c>
      <c r="E30" s="82" t="e">
        <f t="shared" si="41"/>
        <v>#N/A</v>
      </c>
      <c r="F30" s="82" t="e">
        <f t="shared" si="42"/>
        <v>#N/A</v>
      </c>
      <c r="G30" s="82" t="e">
        <f t="shared" si="43"/>
        <v>#N/A</v>
      </c>
      <c r="H30" s="46"/>
      <c r="I30" s="324"/>
      <c r="J30" s="324"/>
      <c r="K30" s="41" t="e">
        <f t="shared" si="44"/>
        <v>#N/A</v>
      </c>
      <c r="L30" s="28" t="e">
        <f t="shared" si="45"/>
        <v>#N/A</v>
      </c>
      <c r="M30" s="28" t="e">
        <f t="shared" si="46"/>
        <v>#N/A</v>
      </c>
      <c r="N30" s="40" t="e">
        <f t="shared" si="47"/>
        <v>#N/A</v>
      </c>
      <c r="O30" s="41" t="e">
        <f t="shared" si="48"/>
        <v>#N/A</v>
      </c>
      <c r="P30" s="28" t="e">
        <f t="shared" si="49"/>
        <v>#N/A</v>
      </c>
      <c r="Q30" s="28" t="e">
        <f t="shared" si="50"/>
        <v>#N/A</v>
      </c>
      <c r="R30" s="164" t="e">
        <f t="shared" si="51"/>
        <v>#N/A</v>
      </c>
      <c r="S30" s="190" t="e">
        <f t="shared" si="52"/>
        <v>#N/A</v>
      </c>
      <c r="T30" s="196" t="e">
        <f t="shared" si="53"/>
        <v>#N/A</v>
      </c>
      <c r="U30" s="28" t="e">
        <f>INDEX(BI1:BI35,MATCH(C30,$DV1:$DV35,0))</f>
        <v>#N/A</v>
      </c>
      <c r="V30" s="28" t="e">
        <f t="shared" si="54"/>
        <v>#N/A</v>
      </c>
      <c r="W30" s="28" t="e">
        <f t="shared" si="55"/>
        <v>#N/A</v>
      </c>
      <c r="X30" s="28" t="e">
        <f t="shared" si="56"/>
        <v>#N/A</v>
      </c>
      <c r="Y30" s="164" t="e">
        <f t="shared" si="57"/>
        <v>#N/A</v>
      </c>
      <c r="Z30" s="187" t="e">
        <f t="shared" si="58"/>
        <v>#N/A</v>
      </c>
      <c r="AA30" s="197" t="e">
        <f t="shared" si="59"/>
        <v>#N/A</v>
      </c>
      <c r="AB30" s="173" t="e">
        <f t="shared" si="60"/>
        <v>#N/A</v>
      </c>
      <c r="AC30" s="43" t="e">
        <f t="shared" si="61"/>
        <v>#N/A</v>
      </c>
      <c r="AD30" s="44" t="e">
        <f t="shared" si="62"/>
        <v>#N/A</v>
      </c>
      <c r="AE30" s="247" t="e">
        <f t="shared" si="63"/>
        <v>#N/A</v>
      </c>
      <c r="AF30" s="233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33"/>
      <c r="EA30" s="133"/>
      <c r="EB30" s="109"/>
    </row>
    <row r="31" spans="1:132" ht="16" customHeight="1" x14ac:dyDescent="0.15">
      <c r="A31" s="10"/>
      <c r="B31" s="10"/>
      <c r="C31" s="119">
        <v>8</v>
      </c>
      <c r="D31" s="81" t="e">
        <f t="shared" si="40"/>
        <v>#N/A</v>
      </c>
      <c r="E31" s="82" t="e">
        <f t="shared" si="41"/>
        <v>#N/A</v>
      </c>
      <c r="F31" s="82" t="e">
        <f t="shared" si="42"/>
        <v>#N/A</v>
      </c>
      <c r="G31" s="82" t="e">
        <f t="shared" si="43"/>
        <v>#N/A</v>
      </c>
      <c r="H31" s="46"/>
      <c r="I31" s="324"/>
      <c r="J31" s="324"/>
      <c r="K31" s="41" t="e">
        <f t="shared" si="44"/>
        <v>#N/A</v>
      </c>
      <c r="L31" s="28" t="e">
        <f t="shared" si="45"/>
        <v>#N/A</v>
      </c>
      <c r="M31" s="28" t="e">
        <f t="shared" si="46"/>
        <v>#N/A</v>
      </c>
      <c r="N31" s="40" t="e">
        <f t="shared" si="47"/>
        <v>#N/A</v>
      </c>
      <c r="O31" s="41" t="e">
        <f t="shared" si="48"/>
        <v>#N/A</v>
      </c>
      <c r="P31" s="28" t="e">
        <f t="shared" si="49"/>
        <v>#N/A</v>
      </c>
      <c r="Q31" s="28" t="e">
        <f t="shared" si="50"/>
        <v>#N/A</v>
      </c>
      <c r="R31" s="164" t="e">
        <f t="shared" si="51"/>
        <v>#N/A</v>
      </c>
      <c r="S31" s="190" t="e">
        <f t="shared" si="52"/>
        <v>#N/A</v>
      </c>
      <c r="T31" s="196" t="e">
        <f t="shared" si="53"/>
        <v>#N/A</v>
      </c>
      <c r="U31" s="28" t="e">
        <f>INDEX(BI1:BI35,MATCH(C31,$DV1:$DV35,0))</f>
        <v>#N/A</v>
      </c>
      <c r="V31" s="28" t="e">
        <f t="shared" si="54"/>
        <v>#N/A</v>
      </c>
      <c r="W31" s="28" t="e">
        <f t="shared" si="55"/>
        <v>#N/A</v>
      </c>
      <c r="X31" s="28" t="e">
        <f t="shared" si="56"/>
        <v>#N/A</v>
      </c>
      <c r="Y31" s="164" t="e">
        <f t="shared" si="57"/>
        <v>#N/A</v>
      </c>
      <c r="Z31" s="187" t="e">
        <f t="shared" si="58"/>
        <v>#N/A</v>
      </c>
      <c r="AA31" s="197" t="e">
        <f t="shared" si="59"/>
        <v>#N/A</v>
      </c>
      <c r="AB31" s="173" t="e">
        <f t="shared" si="60"/>
        <v>#N/A</v>
      </c>
      <c r="AC31" s="43" t="e">
        <f t="shared" si="61"/>
        <v>#N/A</v>
      </c>
      <c r="AD31" s="44" t="e">
        <f t="shared" si="62"/>
        <v>#N/A</v>
      </c>
      <c r="AE31" s="247" t="e">
        <f t="shared" si="63"/>
        <v>#N/A</v>
      </c>
      <c r="AF31" s="233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33"/>
      <c r="EA31" s="133"/>
      <c r="EB31" s="109"/>
    </row>
    <row r="32" spans="1:132" ht="16.5" customHeight="1" thickBot="1" x14ac:dyDescent="0.2">
      <c r="A32" s="10"/>
      <c r="B32" s="10"/>
      <c r="C32" s="119">
        <v>9</v>
      </c>
      <c r="D32" s="84" t="e">
        <f t="shared" si="40"/>
        <v>#N/A</v>
      </c>
      <c r="E32" s="85" t="e">
        <f t="shared" si="41"/>
        <v>#N/A</v>
      </c>
      <c r="F32" s="85" t="e">
        <f t="shared" si="42"/>
        <v>#N/A</v>
      </c>
      <c r="G32" s="85" t="e">
        <f t="shared" si="43"/>
        <v>#N/A</v>
      </c>
      <c r="H32" s="47"/>
      <c r="I32" s="370"/>
      <c r="J32" s="370"/>
      <c r="K32" s="50" t="e">
        <f t="shared" si="44"/>
        <v>#N/A</v>
      </c>
      <c r="L32" s="48" t="e">
        <f t="shared" si="45"/>
        <v>#N/A</v>
      </c>
      <c r="M32" s="48" t="e">
        <f t="shared" si="46"/>
        <v>#N/A</v>
      </c>
      <c r="N32" s="49" t="e">
        <f t="shared" si="47"/>
        <v>#N/A</v>
      </c>
      <c r="O32" s="50" t="e">
        <f t="shared" si="48"/>
        <v>#N/A</v>
      </c>
      <c r="P32" s="48" t="e">
        <f t="shared" si="49"/>
        <v>#N/A</v>
      </c>
      <c r="Q32" s="48" t="e">
        <f t="shared" si="50"/>
        <v>#N/A</v>
      </c>
      <c r="R32" s="165" t="e">
        <f t="shared" si="51"/>
        <v>#N/A</v>
      </c>
      <c r="S32" s="191" t="e">
        <f t="shared" si="52"/>
        <v>#N/A</v>
      </c>
      <c r="T32" s="198" t="e">
        <f t="shared" si="53"/>
        <v>#N/A</v>
      </c>
      <c r="U32" s="95" t="e">
        <f>INDEX(BI1:BI35,MATCH(C32,$DV1:$DV35,0))</f>
        <v>#N/A</v>
      </c>
      <c r="V32" s="95" t="e">
        <f t="shared" si="54"/>
        <v>#N/A</v>
      </c>
      <c r="W32" s="95" t="e">
        <f t="shared" si="55"/>
        <v>#N/A</v>
      </c>
      <c r="X32" s="95" t="e">
        <f t="shared" si="56"/>
        <v>#N/A</v>
      </c>
      <c r="Y32" s="199" t="e">
        <f t="shared" si="57"/>
        <v>#N/A</v>
      </c>
      <c r="Z32" s="200" t="e">
        <f t="shared" si="58"/>
        <v>#N/A</v>
      </c>
      <c r="AA32" s="201" t="e">
        <f t="shared" si="59"/>
        <v>#N/A</v>
      </c>
      <c r="AB32" s="174" t="e">
        <f t="shared" si="60"/>
        <v>#N/A</v>
      </c>
      <c r="AC32" s="52" t="e">
        <f t="shared" si="61"/>
        <v>#N/A</v>
      </c>
      <c r="AD32" s="53" t="e">
        <f t="shared" si="62"/>
        <v>#N/A</v>
      </c>
      <c r="AE32" s="150" t="e">
        <f t="shared" si="63"/>
        <v>#N/A</v>
      </c>
      <c r="AF32" s="233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33"/>
      <c r="EA32" s="133"/>
      <c r="EB32" s="109"/>
    </row>
    <row r="33" spans="1:132" ht="16.5" customHeight="1" x14ac:dyDescent="0.15">
      <c r="A33" s="10"/>
      <c r="B33" s="10"/>
      <c r="C33" s="120"/>
      <c r="D33" s="206"/>
      <c r="E33" s="206"/>
      <c r="F33" s="206"/>
      <c r="G33" s="206"/>
      <c r="H33" s="209"/>
      <c r="I33" s="206"/>
      <c r="J33" s="206"/>
      <c r="K33" s="206"/>
      <c r="L33" s="206"/>
      <c r="M33" s="206"/>
      <c r="N33" s="206"/>
      <c r="O33" s="206"/>
      <c r="P33" s="206"/>
      <c r="Q33" s="206"/>
      <c r="R33" s="210"/>
      <c r="S33" s="206"/>
      <c r="T33" s="121"/>
      <c r="U33" s="121"/>
      <c r="V33" s="121"/>
      <c r="W33" s="121"/>
      <c r="X33" s="121"/>
      <c r="Y33" s="121"/>
      <c r="Z33" s="121"/>
      <c r="AA33" s="121"/>
      <c r="AB33" s="206"/>
      <c r="AC33" s="206"/>
      <c r="AD33" s="206"/>
      <c r="AE33" s="206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33"/>
      <c r="EA33" s="133"/>
      <c r="EB33" s="109"/>
    </row>
    <row r="34" spans="1:132" ht="16" customHeight="1" x14ac:dyDescent="0.15">
      <c r="A34" s="10"/>
      <c r="B34" s="104"/>
      <c r="C34" s="121"/>
      <c r="D34" s="121"/>
      <c r="E34" s="121"/>
      <c r="F34" s="121"/>
      <c r="G34" s="121"/>
      <c r="H34" s="207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33"/>
      <c r="EA34" s="133"/>
      <c r="EB34" s="109"/>
    </row>
    <row r="35" spans="1:132" ht="16" customHeight="1" x14ac:dyDescent="0.15">
      <c r="A35" s="10"/>
      <c r="B35" s="104"/>
      <c r="C35" s="121"/>
      <c r="D35" s="121"/>
      <c r="E35" s="121"/>
      <c r="F35" s="121"/>
      <c r="G35" s="121"/>
      <c r="H35" s="207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33"/>
      <c r="EA35" s="133"/>
      <c r="EB35" s="109"/>
    </row>
    <row r="36" spans="1:132" ht="12.75" customHeight="1" x14ac:dyDescent="0.15">
      <c r="C36" s="109"/>
      <c r="D36" s="109"/>
      <c r="T36" s="109"/>
      <c r="U36" s="109"/>
      <c r="V36" s="109"/>
      <c r="W36" s="109"/>
      <c r="X36" s="109"/>
      <c r="Y36" s="109"/>
      <c r="Z36" s="109"/>
      <c r="AA36" s="109"/>
      <c r="AB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</row>
    <row r="37" spans="1:132" ht="12.75" customHeight="1" x14ac:dyDescent="0.15"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</row>
    <row r="38" spans="1:132" ht="12.75" customHeight="1" x14ac:dyDescent="0.15">
      <c r="AG38" s="109"/>
      <c r="AH38" s="109"/>
      <c r="AI38" s="109"/>
      <c r="AJ38" s="109"/>
    </row>
  </sheetData>
  <mergeCells count="32">
    <mergeCell ref="I2:J2"/>
    <mergeCell ref="AZ2:DG2"/>
    <mergeCell ref="DZ2:EB2"/>
    <mergeCell ref="AB22:AE22"/>
    <mergeCell ref="DH2:DI2"/>
    <mergeCell ref="BE3:BI3"/>
    <mergeCell ref="BJ3:BN3"/>
    <mergeCell ref="AE3:AI3"/>
    <mergeCell ref="CP3:CS3"/>
    <mergeCell ref="CT3:CW3"/>
    <mergeCell ref="CX3:DA3"/>
    <mergeCell ref="K2:AD2"/>
    <mergeCell ref="K3:O3"/>
    <mergeCell ref="P3:T3"/>
    <mergeCell ref="U3:Y3"/>
    <mergeCell ref="Z3:AD3"/>
    <mergeCell ref="D1:EA1"/>
    <mergeCell ref="AE2:AX2"/>
    <mergeCell ref="DC3:DF3"/>
    <mergeCell ref="K22:N22"/>
    <mergeCell ref="O22:S22"/>
    <mergeCell ref="BO3:BS3"/>
    <mergeCell ref="BT3:BX3"/>
    <mergeCell ref="BY3:CC3"/>
    <mergeCell ref="CD3:CG3"/>
    <mergeCell ref="CH3:CK3"/>
    <mergeCell ref="CL3:CO3"/>
    <mergeCell ref="AJ3:AN3"/>
    <mergeCell ref="AO3:AS3"/>
    <mergeCell ref="AT3:AX3"/>
    <mergeCell ref="AZ3:BD3"/>
    <mergeCell ref="D2:G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B5C6-F46E-1446-AC9E-3B6A965CD717}">
  <sheetPr>
    <tabColor rgb="FF00B0F0"/>
  </sheetPr>
  <dimension ref="A1:IW41"/>
  <sheetViews>
    <sheetView showGridLines="0" topLeftCell="C10" zoomScale="131" workbookViewId="0">
      <selection activeCell="DG4" sqref="DG4:DG23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875" style="1" customWidth="1"/>
    <col min="16" max="16" width="4" style="1" customWidth="1"/>
    <col min="17" max="17" width="4.375" style="1" customWidth="1"/>
    <col min="18" max="18" width="4.625" style="1" customWidth="1"/>
    <col min="19" max="20" width="4.375" style="1" customWidth="1"/>
    <col min="21" max="21" width="5.25" style="1" customWidth="1"/>
    <col min="22" max="22" width="3.87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4.62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202"/>
    </row>
    <row r="2" spans="1:134" ht="17" customHeight="1" thickBot="1" x14ac:dyDescent="0.2">
      <c r="A2" s="10"/>
      <c r="B2" s="10"/>
      <c r="C2" s="120"/>
      <c r="D2" s="521" t="s">
        <v>102</v>
      </c>
      <c r="E2" s="522"/>
      <c r="F2" s="522"/>
      <c r="G2" s="523"/>
      <c r="H2" s="88"/>
      <c r="I2" s="12"/>
      <c r="J2" s="113"/>
      <c r="K2" s="501" t="s">
        <v>101</v>
      </c>
      <c r="L2" s="502"/>
      <c r="M2" s="492" t="s">
        <v>21</v>
      </c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4"/>
      <c r="AG2" s="495" t="s">
        <v>22</v>
      </c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7"/>
      <c r="BA2" s="366" t="s">
        <v>94</v>
      </c>
      <c r="BB2" s="498" t="s">
        <v>23</v>
      </c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500"/>
      <c r="DJ2" s="501" t="s">
        <v>101</v>
      </c>
      <c r="DK2" s="502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503" t="s">
        <v>96</v>
      </c>
      <c r="EC2" s="503"/>
      <c r="ED2" s="503"/>
    </row>
    <row r="3" spans="1:134" ht="81.75" customHeight="1" thickBot="1" x14ac:dyDescent="0.2">
      <c r="A3" s="10"/>
      <c r="B3" s="10"/>
      <c r="C3" s="120"/>
      <c r="D3" s="354" t="s">
        <v>1</v>
      </c>
      <c r="E3" s="14" t="s">
        <v>2</v>
      </c>
      <c r="F3" s="14" t="s">
        <v>3</v>
      </c>
      <c r="G3" s="355" t="s">
        <v>4</v>
      </c>
      <c r="H3" s="322"/>
      <c r="I3" s="15"/>
      <c r="J3" s="334"/>
      <c r="K3" s="400" t="s">
        <v>45</v>
      </c>
      <c r="L3" s="357" t="s">
        <v>95</v>
      </c>
      <c r="M3" s="512" t="s">
        <v>24</v>
      </c>
      <c r="N3" s="513"/>
      <c r="O3" s="513"/>
      <c r="P3" s="513"/>
      <c r="Q3" s="514"/>
      <c r="R3" s="516" t="s">
        <v>25</v>
      </c>
      <c r="S3" s="513"/>
      <c r="T3" s="513"/>
      <c r="U3" s="513"/>
      <c r="V3" s="514"/>
      <c r="W3" s="516" t="s">
        <v>26</v>
      </c>
      <c r="X3" s="513"/>
      <c r="Y3" s="513"/>
      <c r="Z3" s="513"/>
      <c r="AA3" s="514"/>
      <c r="AB3" s="516" t="s">
        <v>27</v>
      </c>
      <c r="AC3" s="513"/>
      <c r="AD3" s="513"/>
      <c r="AE3" s="513"/>
      <c r="AF3" s="517"/>
      <c r="AG3" s="515" t="s">
        <v>28</v>
      </c>
      <c r="AH3" s="505"/>
      <c r="AI3" s="505"/>
      <c r="AJ3" s="505"/>
      <c r="AK3" s="506"/>
      <c r="AL3" s="504" t="s">
        <v>29</v>
      </c>
      <c r="AM3" s="505"/>
      <c r="AN3" s="505"/>
      <c r="AO3" s="505"/>
      <c r="AP3" s="506"/>
      <c r="AQ3" s="504" t="s">
        <v>30</v>
      </c>
      <c r="AR3" s="505"/>
      <c r="AS3" s="505"/>
      <c r="AT3" s="505"/>
      <c r="AU3" s="506"/>
      <c r="AV3" s="504" t="s">
        <v>31</v>
      </c>
      <c r="AW3" s="505"/>
      <c r="AX3" s="505"/>
      <c r="AY3" s="505"/>
      <c r="AZ3" s="519"/>
      <c r="BA3" s="367" t="s">
        <v>111</v>
      </c>
      <c r="BB3" s="515" t="s">
        <v>32</v>
      </c>
      <c r="BC3" s="505"/>
      <c r="BD3" s="505"/>
      <c r="BE3" s="505"/>
      <c r="BF3" s="506"/>
      <c r="BG3" s="504" t="s">
        <v>33</v>
      </c>
      <c r="BH3" s="505"/>
      <c r="BI3" s="505"/>
      <c r="BJ3" s="505"/>
      <c r="BK3" s="506"/>
      <c r="BL3" s="518" t="s">
        <v>110</v>
      </c>
      <c r="BM3" s="505"/>
      <c r="BN3" s="505"/>
      <c r="BO3" s="505"/>
      <c r="BP3" s="506"/>
      <c r="BQ3" s="504" t="s">
        <v>34</v>
      </c>
      <c r="BR3" s="505"/>
      <c r="BS3" s="505"/>
      <c r="BT3" s="505"/>
      <c r="BU3" s="506"/>
      <c r="BV3" s="504" t="s">
        <v>35</v>
      </c>
      <c r="BW3" s="505"/>
      <c r="BX3" s="505"/>
      <c r="BY3" s="505"/>
      <c r="BZ3" s="506"/>
      <c r="CA3" s="518" t="s">
        <v>108</v>
      </c>
      <c r="CB3" s="505"/>
      <c r="CC3" s="505"/>
      <c r="CD3" s="505"/>
      <c r="CE3" s="507"/>
      <c r="CF3" s="520" t="s">
        <v>36</v>
      </c>
      <c r="CG3" s="505"/>
      <c r="CH3" s="505"/>
      <c r="CI3" s="506"/>
      <c r="CJ3" s="504" t="s">
        <v>37</v>
      </c>
      <c r="CK3" s="505"/>
      <c r="CL3" s="505"/>
      <c r="CM3" s="506"/>
      <c r="CN3" s="504" t="s">
        <v>38</v>
      </c>
      <c r="CO3" s="505"/>
      <c r="CP3" s="505"/>
      <c r="CQ3" s="506"/>
      <c r="CR3" s="504" t="s">
        <v>39</v>
      </c>
      <c r="CS3" s="505"/>
      <c r="CT3" s="505"/>
      <c r="CU3" s="506"/>
      <c r="CV3" s="524" t="s">
        <v>40</v>
      </c>
      <c r="CW3" s="509"/>
      <c r="CX3" s="509"/>
      <c r="CY3" s="510"/>
      <c r="CZ3" s="504" t="s">
        <v>41</v>
      </c>
      <c r="DA3" s="505"/>
      <c r="DB3" s="505"/>
      <c r="DC3" s="507"/>
      <c r="DD3" s="381" t="s">
        <v>109</v>
      </c>
      <c r="DE3" s="520" t="s">
        <v>42</v>
      </c>
      <c r="DF3" s="505"/>
      <c r="DG3" s="505"/>
      <c r="DH3" s="506"/>
      <c r="DI3" s="349" t="s">
        <v>43</v>
      </c>
      <c r="DJ3" s="364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LARGE(DJ4:DJ23,1)</f>
        <v>0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34" ht="16" customHeight="1" x14ac:dyDescent="0.15">
      <c r="A4" s="10"/>
      <c r="B4" s="10"/>
      <c r="C4" s="120"/>
      <c r="D4" s="329" t="str">
        <f>classi!B104</f>
        <v>FS0_1</v>
      </c>
      <c r="E4" s="25">
        <f>classi!C104</f>
        <v>0</v>
      </c>
      <c r="F4" s="25">
        <f>classi!D104</f>
        <v>0</v>
      </c>
      <c r="G4" s="330">
        <f>classi!E104</f>
        <v>0</v>
      </c>
      <c r="H4" s="323"/>
      <c r="I4" s="26"/>
      <c r="J4" s="335"/>
      <c r="K4" s="397">
        <f>DK4</f>
        <v>1</v>
      </c>
      <c r="L4" s="405">
        <f>DJ4</f>
        <v>0</v>
      </c>
      <c r="M4" s="338">
        <v>0</v>
      </c>
      <c r="N4" s="105">
        <v>0</v>
      </c>
      <c r="O4" s="105">
        <v>0</v>
      </c>
      <c r="P4" s="27"/>
      <c r="Q4" s="28">
        <f>AVERAGE(M4:O4)</f>
        <v>0</v>
      </c>
      <c r="R4" s="105">
        <v>0</v>
      </c>
      <c r="S4" s="105">
        <v>0</v>
      </c>
      <c r="T4" s="105">
        <f>0</f>
        <v>0</v>
      </c>
      <c r="U4" s="27"/>
      <c r="V4" s="28">
        <f>AVERAGE(R4:T4)</f>
        <v>0</v>
      </c>
      <c r="W4" s="105">
        <v>0</v>
      </c>
      <c r="X4" s="105">
        <v>0</v>
      </c>
      <c r="Y4" s="105">
        <v>0</v>
      </c>
      <c r="Z4" s="27"/>
      <c r="AA4" s="28">
        <f>AVERAGE(W4:Y4)</f>
        <v>0</v>
      </c>
      <c r="AB4" s="105">
        <v>0</v>
      </c>
      <c r="AC4" s="105">
        <v>0</v>
      </c>
      <c r="AD4" s="105">
        <v>0</v>
      </c>
      <c r="AE4" s="27"/>
      <c r="AF4" s="339">
        <f>AVERAGE(AB4:AD4)</f>
        <v>0</v>
      </c>
      <c r="AG4" s="342">
        <v>0</v>
      </c>
      <c r="AH4" s="107">
        <v>0</v>
      </c>
      <c r="AI4" s="107">
        <v>0</v>
      </c>
      <c r="AJ4" s="27"/>
      <c r="AK4" s="28">
        <f>AVERAGE(AG4:AI4)</f>
        <v>0</v>
      </c>
      <c r="AL4" s="107">
        <v>0</v>
      </c>
      <c r="AM4" s="107">
        <v>0</v>
      </c>
      <c r="AN4" s="107">
        <v>0</v>
      </c>
      <c r="AO4" s="27"/>
      <c r="AP4" s="28">
        <f>AVERAGE(AL4:AN4)</f>
        <v>0</v>
      </c>
      <c r="AQ4" s="107">
        <v>0</v>
      </c>
      <c r="AR4" s="107">
        <v>0</v>
      </c>
      <c r="AS4" s="107">
        <v>0</v>
      </c>
      <c r="AT4" s="27"/>
      <c r="AU4" s="28">
        <f>AVERAGE(AQ4:AS4)</f>
        <v>0</v>
      </c>
      <c r="AV4" s="107">
        <v>0</v>
      </c>
      <c r="AW4" s="107">
        <v>0</v>
      </c>
      <c r="AX4" s="107">
        <v>0</v>
      </c>
      <c r="AY4" s="27"/>
      <c r="AZ4" s="339">
        <f>AVERAGE(AV4:AX4)</f>
        <v>0</v>
      </c>
      <c r="BA4" s="368">
        <f t="shared" ref="BA4:BA23" si="0">Q4+V4+AA4+AF4+AK4+AP4+AU4+AZ4</f>
        <v>0</v>
      </c>
      <c r="BB4" s="350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 t="shared" ref="BK4:BK23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23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23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23" si="4">AVERAGE(BV4:BY4)</f>
        <v>0</v>
      </c>
      <c r="CA4" s="31">
        <v>0</v>
      </c>
      <c r="CB4" s="31">
        <v>0</v>
      </c>
      <c r="CC4" s="31">
        <v>0</v>
      </c>
      <c r="CD4" s="32"/>
      <c r="CE4" s="33">
        <f t="shared" ref="CE4:CE23" si="5">AVERAGE(CA4:CD4)</f>
        <v>0</v>
      </c>
      <c r="CF4" s="90"/>
      <c r="CG4" s="155"/>
      <c r="CH4" s="15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>SUM(BD4+BI4+BN4+BS4+BX4+CC4)</f>
        <v>0</v>
      </c>
      <c r="DH4" s="27"/>
      <c r="DI4" s="351">
        <f>BF4+BK4+BU4+BP4+BZ4+CE4</f>
        <v>0</v>
      </c>
      <c r="DJ4" s="158">
        <f t="shared" ref="DJ4:DJ23" si="6">BA4-DI4</f>
        <v>0</v>
      </c>
      <c r="DK4" s="110">
        <f t="shared" ref="DK4:DK23" si="7">RANK(DJ4,$DJ$4:$DJ$23,0)</f>
        <v>1</v>
      </c>
      <c r="DL4" s="41">
        <f t="shared" ref="DL4:DL23" si="8">Q4</f>
        <v>0</v>
      </c>
      <c r="DM4" s="28">
        <f t="shared" ref="DM4:DM23" si="9">DJ4*10^3+DL4</f>
        <v>0</v>
      </c>
      <c r="DN4" s="28">
        <f t="shared" ref="DN4:DN23" si="10">RANK(DM4,$DM$4:$DM$23,0)</f>
        <v>1</v>
      </c>
      <c r="DO4" s="28">
        <f t="shared" ref="DO4:DO23" si="11">AK4</f>
        <v>0</v>
      </c>
      <c r="DP4" s="28">
        <f t="shared" ref="DP4:DP23" si="12">(DJ4*10^3+DL4)*10^3+DO4</f>
        <v>0</v>
      </c>
      <c r="DQ4" s="28">
        <f t="shared" ref="DQ4:DQ23" si="13">RANK(DP4,$DP$4:$DP$23,0)</f>
        <v>1</v>
      </c>
      <c r="DR4" s="42">
        <f t="shared" ref="DR4:DR23" si="14">V4</f>
        <v>0</v>
      </c>
      <c r="DS4" s="42">
        <f t="shared" ref="DS4:DS23" si="15">((DJ4*10^3+DL4)*10^3+DO4)*10^3+DR4</f>
        <v>0</v>
      </c>
      <c r="DT4" s="42">
        <f t="shared" ref="DT4:DT23" si="16">RANK(DS4,$DS$4:$DS$23,0)</f>
        <v>1</v>
      </c>
      <c r="DU4" s="42">
        <f t="shared" ref="DU4:DU23" si="17">AP4</f>
        <v>0</v>
      </c>
      <c r="DV4" s="42">
        <f t="shared" ref="DV4:DV23" si="18">(((DJ4*10^3+DL4)*10^3+DO4)*10^3+DR4)*10^3+DU4</f>
        <v>0</v>
      </c>
      <c r="DW4" s="43">
        <f t="shared" ref="DW4:DW23" si="19">IF(E4&gt;0,RANK(DV4,$DV$4:$DV$23,0),20)</f>
        <v>20</v>
      </c>
      <c r="DX4" s="42">
        <f>IF(DW4&lt;&gt;20,RANK(DW4,$DW$4:$DW$23,1)+COUNTIF(DW$4:DW4,DW4)-1,20)</f>
        <v>20</v>
      </c>
      <c r="DY4" s="44" t="e">
        <f t="shared" ref="DY4:DY23" si="20">DJ4/$DY$3</f>
        <v>#DIV/0!</v>
      </c>
      <c r="DZ4" s="45" t="str">
        <f t="shared" ref="DZ4:DZ23" si="21">IF(COUNTIF(CF4:DC4,"x")&gt;0,"Dis",IF(COUNTIF(DD4,"x")&gt;0,"Abbruch","-"))</f>
        <v>-</v>
      </c>
      <c r="EA4" s="96"/>
      <c r="EB4" s="103">
        <f>M4+R4+W4+AB4+AG4+AL4+AQ4+AV4-DE4</f>
        <v>0</v>
      </c>
      <c r="EC4" s="103">
        <f>N4+S4+X4+AC4+AH4+AM4+AR4+AW4-DF4</f>
        <v>0</v>
      </c>
      <c r="ED4" s="103">
        <f>O4+T4+Y4+AD4+AI4+AN4+AS4+AX4-DG4</f>
        <v>0</v>
      </c>
    </row>
    <row r="5" spans="1:134" ht="16" customHeight="1" x14ac:dyDescent="0.15">
      <c r="A5" s="10"/>
      <c r="B5" s="10"/>
      <c r="C5" s="120"/>
      <c r="D5" s="329" t="str">
        <f>classi!B105</f>
        <v>FS0_2</v>
      </c>
      <c r="E5" s="25">
        <f>classi!C105</f>
        <v>0</v>
      </c>
      <c r="F5" s="25">
        <f>classi!D105</f>
        <v>0</v>
      </c>
      <c r="G5" s="330">
        <f>classi!E105</f>
        <v>0</v>
      </c>
      <c r="H5" s="324"/>
      <c r="I5" s="46"/>
      <c r="J5" s="156"/>
      <c r="K5" s="397">
        <f t="shared" ref="K5:K23" si="22">DK5</f>
        <v>1</v>
      </c>
      <c r="L5" s="405">
        <f t="shared" ref="L5:L23" si="23">DJ5</f>
        <v>0</v>
      </c>
      <c r="M5" s="338">
        <v>0</v>
      </c>
      <c r="N5" s="105">
        <v>0</v>
      </c>
      <c r="O5" s="105">
        <v>0</v>
      </c>
      <c r="P5" s="27"/>
      <c r="Q5" s="28">
        <f t="shared" ref="Q5:Q23" si="24">AVERAGE(M5:O5)</f>
        <v>0</v>
      </c>
      <c r="R5" s="105">
        <v>0</v>
      </c>
      <c r="S5" s="105">
        <v>0</v>
      </c>
      <c r="T5" s="105">
        <f>0</f>
        <v>0</v>
      </c>
      <c r="U5" s="27"/>
      <c r="V5" s="28">
        <f t="shared" ref="V5:V23" si="25">AVERAGE(R5:T5)</f>
        <v>0</v>
      </c>
      <c r="W5" s="105">
        <v>0</v>
      </c>
      <c r="X5" s="105">
        <v>0</v>
      </c>
      <c r="Y5" s="105">
        <v>0</v>
      </c>
      <c r="Z5" s="27"/>
      <c r="AA5" s="28">
        <f t="shared" ref="AA5:AA23" si="26">AVERAGE(W5:Y5)</f>
        <v>0</v>
      </c>
      <c r="AB5" s="105">
        <v>0</v>
      </c>
      <c r="AC5" s="105">
        <v>0</v>
      </c>
      <c r="AD5" s="105">
        <v>0</v>
      </c>
      <c r="AE5" s="27"/>
      <c r="AF5" s="339">
        <f t="shared" ref="AF5:AF23" si="27">AVERAGE(AB5:AD5)</f>
        <v>0</v>
      </c>
      <c r="AG5" s="342">
        <v>0</v>
      </c>
      <c r="AH5" s="107">
        <v>0</v>
      </c>
      <c r="AI5" s="107">
        <v>0</v>
      </c>
      <c r="AJ5" s="27"/>
      <c r="AK5" s="28">
        <f t="shared" ref="AK5:AK23" si="28">AVERAGE(AG5:AI5)</f>
        <v>0</v>
      </c>
      <c r="AL5" s="107">
        <v>0</v>
      </c>
      <c r="AM5" s="107">
        <v>0</v>
      </c>
      <c r="AN5" s="107">
        <v>0</v>
      </c>
      <c r="AO5" s="27"/>
      <c r="AP5" s="28">
        <f t="shared" ref="AP5:AP23" si="29">AVERAGE(AL5:AN5)</f>
        <v>0</v>
      </c>
      <c r="AQ5" s="107">
        <v>0</v>
      </c>
      <c r="AR5" s="107">
        <v>0</v>
      </c>
      <c r="AS5" s="107">
        <v>0</v>
      </c>
      <c r="AT5" s="27"/>
      <c r="AU5" s="28">
        <f t="shared" ref="AU5:AU23" si="30">AVERAGE(AQ5:AS5)</f>
        <v>0</v>
      </c>
      <c r="AV5" s="107">
        <v>0</v>
      </c>
      <c r="AW5" s="107">
        <v>0</v>
      </c>
      <c r="AX5" s="107">
        <v>0</v>
      </c>
      <c r="AY5" s="27"/>
      <c r="AZ5" s="339">
        <f t="shared" ref="AZ5:AZ23" si="31">AVERAGE(AV5:AX5)</f>
        <v>0</v>
      </c>
      <c r="BA5" s="362">
        <f t="shared" si="0"/>
        <v>0</v>
      </c>
      <c r="BB5" s="350">
        <v>0</v>
      </c>
      <c r="BC5" s="29">
        <v>0</v>
      </c>
      <c r="BD5" s="29">
        <v>0</v>
      </c>
      <c r="BE5" s="30"/>
      <c r="BF5" s="28">
        <f t="shared" ref="BF5:BF23" si="32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23" si="33">SUM(BB5,BG5,BL5,BQ5,BV5,CA5)</f>
        <v>0</v>
      </c>
      <c r="DF5" s="39">
        <f t="shared" ref="DF5:DF23" si="34">SUM(BC5,BH5,BM5,BR5,BW5,CB5)</f>
        <v>0</v>
      </c>
      <c r="DG5" s="39">
        <f t="shared" ref="DG5:DG23" si="35">SUM(BD5+BI5+BN5+BS5+BX5+CC5)</f>
        <v>0</v>
      </c>
      <c r="DH5" s="27"/>
      <c r="DI5" s="351">
        <f t="shared" ref="DI5:DI23" si="36">BF5+BK5+BU5+BP5+BZ5+CE5</f>
        <v>0</v>
      </c>
      <c r="DJ5" s="158">
        <f t="shared" si="6"/>
        <v>0</v>
      </c>
      <c r="DK5" s="110">
        <f t="shared" si="7"/>
        <v>1</v>
      </c>
      <c r="DL5" s="41">
        <f t="shared" si="8"/>
        <v>0</v>
      </c>
      <c r="DM5" s="28">
        <f t="shared" si="9"/>
        <v>0</v>
      </c>
      <c r="DN5" s="28">
        <f t="shared" si="10"/>
        <v>1</v>
      </c>
      <c r="DO5" s="28">
        <f t="shared" si="11"/>
        <v>0</v>
      </c>
      <c r="DP5" s="28">
        <f t="shared" si="12"/>
        <v>0</v>
      </c>
      <c r="DQ5" s="28">
        <f t="shared" si="13"/>
        <v>1</v>
      </c>
      <c r="DR5" s="42">
        <f t="shared" si="14"/>
        <v>0</v>
      </c>
      <c r="DS5" s="42">
        <f t="shared" si="15"/>
        <v>0</v>
      </c>
      <c r="DT5" s="42">
        <f t="shared" si="16"/>
        <v>1</v>
      </c>
      <c r="DU5" s="42">
        <f t="shared" si="17"/>
        <v>0</v>
      </c>
      <c r="DV5" s="42">
        <f t="shared" si="18"/>
        <v>0</v>
      </c>
      <c r="DW5" s="43">
        <f t="shared" si="19"/>
        <v>20</v>
      </c>
      <c r="DX5" s="42">
        <f>IF(DW5&lt;&gt;20,RANK(DW5,$DW$4:$DW$23,1)+COUNTIF(DW$4:DW5,DW5)-1,20)</f>
        <v>20</v>
      </c>
      <c r="DY5" s="44" t="e">
        <f t="shared" si="20"/>
        <v>#DIV/0!</v>
      </c>
      <c r="DZ5" s="45" t="str">
        <f t="shared" si="21"/>
        <v>-</v>
      </c>
      <c r="EA5" s="96"/>
      <c r="EB5" s="103">
        <f t="shared" ref="EB5:EB23" si="37">M5+R5+W5+AB5+AG5+AL5+AQ5+AV5-DE5</f>
        <v>0</v>
      </c>
      <c r="EC5" s="103">
        <f t="shared" ref="EC5:EC23" si="38">N5+S5+X5+AC5+AH5+AM5+AR5+AW5-DF5</f>
        <v>0</v>
      </c>
      <c r="ED5" s="103">
        <f t="shared" ref="ED5:ED11" si="39">O5+T5+Y5+AD5+AI5+AN5+AS5+AX5-DG5</f>
        <v>0</v>
      </c>
    </row>
    <row r="6" spans="1:134" ht="16" customHeight="1" x14ac:dyDescent="0.15">
      <c r="A6" s="10"/>
      <c r="B6" s="10"/>
      <c r="C6" s="120"/>
      <c r="D6" s="329" t="str">
        <f>classi!B106</f>
        <v>FS0_3</v>
      </c>
      <c r="E6" s="25">
        <f>classi!C106</f>
        <v>0</v>
      </c>
      <c r="F6" s="25">
        <f>classi!D106</f>
        <v>0</v>
      </c>
      <c r="G6" s="330">
        <f>classi!E106</f>
        <v>0</v>
      </c>
      <c r="H6" s="324"/>
      <c r="I6" s="46"/>
      <c r="J6" s="156"/>
      <c r="K6" s="397">
        <f t="shared" si="22"/>
        <v>1</v>
      </c>
      <c r="L6" s="405">
        <f t="shared" si="23"/>
        <v>0</v>
      </c>
      <c r="M6" s="338">
        <v>0</v>
      </c>
      <c r="N6" s="105">
        <v>0</v>
      </c>
      <c r="O6" s="105">
        <v>0</v>
      </c>
      <c r="P6" s="27"/>
      <c r="Q6" s="28">
        <f t="shared" si="24"/>
        <v>0</v>
      </c>
      <c r="R6" s="105">
        <v>0</v>
      </c>
      <c r="S6" s="105">
        <v>0</v>
      </c>
      <c r="T6" s="105">
        <f>0</f>
        <v>0</v>
      </c>
      <c r="U6" s="27"/>
      <c r="V6" s="28">
        <f t="shared" si="25"/>
        <v>0</v>
      </c>
      <c r="W6" s="105">
        <v>0</v>
      </c>
      <c r="X6" s="105">
        <v>0</v>
      </c>
      <c r="Y6" s="105">
        <v>0</v>
      </c>
      <c r="Z6" s="27"/>
      <c r="AA6" s="28">
        <f t="shared" si="26"/>
        <v>0</v>
      </c>
      <c r="AB6" s="105">
        <v>0</v>
      </c>
      <c r="AC6" s="105">
        <v>0</v>
      </c>
      <c r="AD6" s="105">
        <v>0</v>
      </c>
      <c r="AE6" s="27"/>
      <c r="AF6" s="339">
        <f t="shared" si="27"/>
        <v>0</v>
      </c>
      <c r="AG6" s="342">
        <v>0</v>
      </c>
      <c r="AH6" s="107">
        <v>0</v>
      </c>
      <c r="AI6" s="107">
        <v>0</v>
      </c>
      <c r="AJ6" s="27"/>
      <c r="AK6" s="28">
        <f t="shared" si="28"/>
        <v>0</v>
      </c>
      <c r="AL6" s="107">
        <v>0</v>
      </c>
      <c r="AM6" s="107">
        <v>0</v>
      </c>
      <c r="AN6" s="107">
        <v>0</v>
      </c>
      <c r="AO6" s="27"/>
      <c r="AP6" s="28">
        <f t="shared" si="29"/>
        <v>0</v>
      </c>
      <c r="AQ6" s="107">
        <v>0</v>
      </c>
      <c r="AR6" s="107">
        <v>0</v>
      </c>
      <c r="AS6" s="107">
        <v>0</v>
      </c>
      <c r="AT6" s="27"/>
      <c r="AU6" s="28">
        <f t="shared" si="30"/>
        <v>0</v>
      </c>
      <c r="AV6" s="107">
        <v>0</v>
      </c>
      <c r="AW6" s="107">
        <v>0</v>
      </c>
      <c r="AX6" s="107">
        <v>0</v>
      </c>
      <c r="AY6" s="27"/>
      <c r="AZ6" s="339">
        <f t="shared" si="31"/>
        <v>0</v>
      </c>
      <c r="BA6" s="362">
        <f t="shared" si="0"/>
        <v>0</v>
      </c>
      <c r="BB6" s="350">
        <v>0</v>
      </c>
      <c r="BC6" s="29">
        <v>0</v>
      </c>
      <c r="BD6" s="29">
        <v>0</v>
      </c>
      <c r="BE6" s="30"/>
      <c r="BF6" s="28">
        <f t="shared" si="32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3"/>
        <v>0</v>
      </c>
      <c r="DF6" s="39">
        <f t="shared" si="34"/>
        <v>0</v>
      </c>
      <c r="DG6" s="39">
        <f t="shared" si="35"/>
        <v>0</v>
      </c>
      <c r="DH6" s="27"/>
      <c r="DI6" s="351">
        <f t="shared" si="36"/>
        <v>0</v>
      </c>
      <c r="DJ6" s="158">
        <f t="shared" si="6"/>
        <v>0</v>
      </c>
      <c r="DK6" s="110">
        <f t="shared" si="7"/>
        <v>1</v>
      </c>
      <c r="DL6" s="41">
        <f t="shared" si="8"/>
        <v>0</v>
      </c>
      <c r="DM6" s="28">
        <f t="shared" si="9"/>
        <v>0</v>
      </c>
      <c r="DN6" s="28">
        <f t="shared" si="10"/>
        <v>1</v>
      </c>
      <c r="DO6" s="28">
        <f t="shared" si="11"/>
        <v>0</v>
      </c>
      <c r="DP6" s="28">
        <f t="shared" si="12"/>
        <v>0</v>
      </c>
      <c r="DQ6" s="28">
        <f t="shared" si="13"/>
        <v>1</v>
      </c>
      <c r="DR6" s="42">
        <f t="shared" si="14"/>
        <v>0</v>
      </c>
      <c r="DS6" s="42">
        <f t="shared" si="15"/>
        <v>0</v>
      </c>
      <c r="DT6" s="42">
        <f t="shared" si="16"/>
        <v>1</v>
      </c>
      <c r="DU6" s="42">
        <f t="shared" si="17"/>
        <v>0</v>
      </c>
      <c r="DV6" s="42">
        <f t="shared" si="18"/>
        <v>0</v>
      </c>
      <c r="DW6" s="43">
        <f t="shared" si="19"/>
        <v>20</v>
      </c>
      <c r="DX6" s="42">
        <f>IF(DW6&lt;&gt;20,RANK(DW6,$DW$4:$DW$23,1)+COUNTIF(DW$4:DW6,DW6)-1,20)</f>
        <v>20</v>
      </c>
      <c r="DY6" s="44" t="e">
        <f t="shared" si="20"/>
        <v>#DIV/0!</v>
      </c>
      <c r="DZ6" s="45" t="str">
        <f t="shared" si="21"/>
        <v>-</v>
      </c>
      <c r="EA6" s="96"/>
      <c r="EB6" s="103">
        <f t="shared" si="37"/>
        <v>0</v>
      </c>
      <c r="EC6" s="103">
        <f t="shared" si="38"/>
        <v>0</v>
      </c>
      <c r="ED6" s="103">
        <f t="shared" si="39"/>
        <v>0</v>
      </c>
    </row>
    <row r="7" spans="1:134" ht="16" customHeight="1" x14ac:dyDescent="0.15">
      <c r="A7" s="10"/>
      <c r="B7" s="10"/>
      <c r="C7" s="120"/>
      <c r="D7" s="329" t="str">
        <f>classi!B107</f>
        <v>FS0_4</v>
      </c>
      <c r="E7" s="25">
        <f>classi!C107</f>
        <v>0</v>
      </c>
      <c r="F7" s="25">
        <f>classi!D107</f>
        <v>0</v>
      </c>
      <c r="G7" s="330">
        <f>classi!E107</f>
        <v>0</v>
      </c>
      <c r="H7" s="324"/>
      <c r="I7" s="46"/>
      <c r="J7" s="156"/>
      <c r="K7" s="397">
        <f t="shared" si="22"/>
        <v>1</v>
      </c>
      <c r="L7" s="405">
        <f t="shared" si="23"/>
        <v>0</v>
      </c>
      <c r="M7" s="338">
        <v>0</v>
      </c>
      <c r="N7" s="105">
        <v>0</v>
      </c>
      <c r="O7" s="105">
        <v>0</v>
      </c>
      <c r="P7" s="27"/>
      <c r="Q7" s="28">
        <f t="shared" si="24"/>
        <v>0</v>
      </c>
      <c r="R7" s="105">
        <v>0</v>
      </c>
      <c r="S7" s="105">
        <v>0</v>
      </c>
      <c r="T7" s="105">
        <f>0</f>
        <v>0</v>
      </c>
      <c r="U7" s="27"/>
      <c r="V7" s="28">
        <f t="shared" si="25"/>
        <v>0</v>
      </c>
      <c r="W7" s="105">
        <v>0</v>
      </c>
      <c r="X7" s="105">
        <v>0</v>
      </c>
      <c r="Y7" s="105">
        <v>0</v>
      </c>
      <c r="Z7" s="27"/>
      <c r="AA7" s="28">
        <f t="shared" si="26"/>
        <v>0</v>
      </c>
      <c r="AB7" s="105">
        <v>0</v>
      </c>
      <c r="AC7" s="105">
        <v>0</v>
      </c>
      <c r="AD7" s="105">
        <v>0</v>
      </c>
      <c r="AE7" s="27"/>
      <c r="AF7" s="339">
        <f t="shared" si="27"/>
        <v>0</v>
      </c>
      <c r="AG7" s="342">
        <v>0</v>
      </c>
      <c r="AH7" s="107">
        <v>0</v>
      </c>
      <c r="AI7" s="107">
        <v>0</v>
      </c>
      <c r="AJ7" s="27"/>
      <c r="AK7" s="28">
        <f t="shared" si="28"/>
        <v>0</v>
      </c>
      <c r="AL7" s="107">
        <v>0</v>
      </c>
      <c r="AM7" s="107">
        <v>0</v>
      </c>
      <c r="AN7" s="107">
        <v>0</v>
      </c>
      <c r="AO7" s="27"/>
      <c r="AP7" s="28">
        <f t="shared" si="29"/>
        <v>0</v>
      </c>
      <c r="AQ7" s="107">
        <v>0</v>
      </c>
      <c r="AR7" s="107">
        <v>0</v>
      </c>
      <c r="AS7" s="107">
        <v>0</v>
      </c>
      <c r="AT7" s="27"/>
      <c r="AU7" s="28">
        <f t="shared" si="30"/>
        <v>0</v>
      </c>
      <c r="AV7" s="107">
        <v>0</v>
      </c>
      <c r="AW7" s="107">
        <v>0</v>
      </c>
      <c r="AX7" s="107">
        <v>0</v>
      </c>
      <c r="AY7" s="27"/>
      <c r="AZ7" s="339">
        <f t="shared" si="31"/>
        <v>0</v>
      </c>
      <c r="BA7" s="362">
        <f t="shared" si="0"/>
        <v>0</v>
      </c>
      <c r="BB7" s="350">
        <v>0</v>
      </c>
      <c r="BC7" s="29">
        <v>0</v>
      </c>
      <c r="BD7" s="29">
        <v>0</v>
      </c>
      <c r="BE7" s="30"/>
      <c r="BF7" s="28">
        <f t="shared" si="32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3"/>
        <v>0</v>
      </c>
      <c r="DF7" s="39">
        <f t="shared" si="34"/>
        <v>0</v>
      </c>
      <c r="DG7" s="39">
        <f t="shared" si="35"/>
        <v>0</v>
      </c>
      <c r="DH7" s="27"/>
      <c r="DI7" s="351">
        <f t="shared" si="36"/>
        <v>0</v>
      </c>
      <c r="DJ7" s="158">
        <f t="shared" si="6"/>
        <v>0</v>
      </c>
      <c r="DK7" s="110">
        <f t="shared" si="7"/>
        <v>1</v>
      </c>
      <c r="DL7" s="41">
        <f t="shared" si="8"/>
        <v>0</v>
      </c>
      <c r="DM7" s="28">
        <f t="shared" si="9"/>
        <v>0</v>
      </c>
      <c r="DN7" s="28">
        <f t="shared" si="10"/>
        <v>1</v>
      </c>
      <c r="DO7" s="28">
        <f t="shared" si="11"/>
        <v>0</v>
      </c>
      <c r="DP7" s="28">
        <f t="shared" si="12"/>
        <v>0</v>
      </c>
      <c r="DQ7" s="28">
        <f t="shared" si="13"/>
        <v>1</v>
      </c>
      <c r="DR7" s="42">
        <f t="shared" si="14"/>
        <v>0</v>
      </c>
      <c r="DS7" s="42">
        <f t="shared" si="15"/>
        <v>0</v>
      </c>
      <c r="DT7" s="42">
        <f t="shared" si="16"/>
        <v>1</v>
      </c>
      <c r="DU7" s="42">
        <f t="shared" si="17"/>
        <v>0</v>
      </c>
      <c r="DV7" s="42">
        <f t="shared" si="18"/>
        <v>0</v>
      </c>
      <c r="DW7" s="43">
        <f t="shared" si="19"/>
        <v>20</v>
      </c>
      <c r="DX7" s="42">
        <f>IF(DW7&lt;&gt;20,RANK(DW7,$DW$4:$DW$23,1)+COUNTIF(DW$4:DW7,DW7)-1,20)</f>
        <v>20</v>
      </c>
      <c r="DY7" s="44" t="e">
        <f t="shared" si="20"/>
        <v>#DIV/0!</v>
      </c>
      <c r="DZ7" s="45" t="str">
        <f t="shared" si="21"/>
        <v>-</v>
      </c>
      <c r="EA7" s="96"/>
      <c r="EB7" s="103">
        <f t="shared" si="37"/>
        <v>0</v>
      </c>
      <c r="EC7" s="103">
        <f t="shared" si="38"/>
        <v>0</v>
      </c>
      <c r="ED7" s="103">
        <f t="shared" si="39"/>
        <v>0</v>
      </c>
    </row>
    <row r="8" spans="1:134" ht="16" customHeight="1" x14ac:dyDescent="0.15">
      <c r="A8" s="10"/>
      <c r="B8" s="10"/>
      <c r="C8" s="120"/>
      <c r="D8" s="329" t="str">
        <f>classi!B108</f>
        <v>FS0_5</v>
      </c>
      <c r="E8" s="25">
        <f>classi!C108</f>
        <v>0</v>
      </c>
      <c r="F8" s="25">
        <f>classi!D108</f>
        <v>0</v>
      </c>
      <c r="G8" s="330">
        <f>classi!E108</f>
        <v>0</v>
      </c>
      <c r="H8" s="324"/>
      <c r="I8" s="46"/>
      <c r="J8" s="156"/>
      <c r="K8" s="397">
        <f t="shared" si="22"/>
        <v>1</v>
      </c>
      <c r="L8" s="405">
        <f t="shared" si="23"/>
        <v>0</v>
      </c>
      <c r="M8" s="338">
        <v>0</v>
      </c>
      <c r="N8" s="105">
        <v>0</v>
      </c>
      <c r="O8" s="105">
        <v>0</v>
      </c>
      <c r="P8" s="27"/>
      <c r="Q8" s="28">
        <f t="shared" si="24"/>
        <v>0</v>
      </c>
      <c r="R8" s="105">
        <v>0</v>
      </c>
      <c r="S8" s="105">
        <v>0</v>
      </c>
      <c r="T8" s="105">
        <f>0</f>
        <v>0</v>
      </c>
      <c r="U8" s="27"/>
      <c r="V8" s="28">
        <f t="shared" si="25"/>
        <v>0</v>
      </c>
      <c r="W8" s="105">
        <v>0</v>
      </c>
      <c r="X8" s="105">
        <v>0</v>
      </c>
      <c r="Y8" s="105">
        <v>0</v>
      </c>
      <c r="Z8" s="27"/>
      <c r="AA8" s="28">
        <f t="shared" si="26"/>
        <v>0</v>
      </c>
      <c r="AB8" s="105">
        <v>0</v>
      </c>
      <c r="AC8" s="105">
        <v>0</v>
      </c>
      <c r="AD8" s="105">
        <v>0</v>
      </c>
      <c r="AE8" s="27"/>
      <c r="AF8" s="339">
        <f t="shared" si="27"/>
        <v>0</v>
      </c>
      <c r="AG8" s="342">
        <v>0</v>
      </c>
      <c r="AH8" s="107">
        <v>0</v>
      </c>
      <c r="AI8" s="107">
        <v>0</v>
      </c>
      <c r="AJ8" s="27"/>
      <c r="AK8" s="28">
        <f t="shared" si="28"/>
        <v>0</v>
      </c>
      <c r="AL8" s="107">
        <v>0</v>
      </c>
      <c r="AM8" s="107">
        <v>0</v>
      </c>
      <c r="AN8" s="107">
        <v>0</v>
      </c>
      <c r="AO8" s="27"/>
      <c r="AP8" s="28">
        <f t="shared" si="29"/>
        <v>0</v>
      </c>
      <c r="AQ8" s="107">
        <v>0</v>
      </c>
      <c r="AR8" s="107">
        <v>0</v>
      </c>
      <c r="AS8" s="107">
        <v>0</v>
      </c>
      <c r="AT8" s="27"/>
      <c r="AU8" s="28">
        <f t="shared" si="30"/>
        <v>0</v>
      </c>
      <c r="AV8" s="107">
        <v>0</v>
      </c>
      <c r="AW8" s="107">
        <v>0</v>
      </c>
      <c r="AX8" s="107">
        <v>0</v>
      </c>
      <c r="AY8" s="27"/>
      <c r="AZ8" s="339">
        <f t="shared" si="31"/>
        <v>0</v>
      </c>
      <c r="BA8" s="362">
        <f t="shared" si="0"/>
        <v>0</v>
      </c>
      <c r="BB8" s="350">
        <v>0</v>
      </c>
      <c r="BC8" s="29">
        <v>0</v>
      </c>
      <c r="BD8" s="29">
        <v>0</v>
      </c>
      <c r="BE8" s="30"/>
      <c r="BF8" s="28">
        <f t="shared" si="32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3"/>
        <v>0</v>
      </c>
      <c r="DF8" s="39">
        <f t="shared" si="34"/>
        <v>0</v>
      </c>
      <c r="DG8" s="39">
        <f t="shared" si="35"/>
        <v>0</v>
      </c>
      <c r="DH8" s="27"/>
      <c r="DI8" s="351">
        <f t="shared" si="36"/>
        <v>0</v>
      </c>
      <c r="DJ8" s="158">
        <f t="shared" si="6"/>
        <v>0</v>
      </c>
      <c r="DK8" s="110">
        <f t="shared" si="7"/>
        <v>1</v>
      </c>
      <c r="DL8" s="41">
        <f t="shared" si="8"/>
        <v>0</v>
      </c>
      <c r="DM8" s="28">
        <f t="shared" si="9"/>
        <v>0</v>
      </c>
      <c r="DN8" s="28">
        <f t="shared" si="10"/>
        <v>1</v>
      </c>
      <c r="DO8" s="28">
        <f t="shared" si="11"/>
        <v>0</v>
      </c>
      <c r="DP8" s="28">
        <f t="shared" si="12"/>
        <v>0</v>
      </c>
      <c r="DQ8" s="28">
        <f t="shared" si="13"/>
        <v>1</v>
      </c>
      <c r="DR8" s="42">
        <f t="shared" si="14"/>
        <v>0</v>
      </c>
      <c r="DS8" s="42">
        <f t="shared" si="15"/>
        <v>0</v>
      </c>
      <c r="DT8" s="42">
        <f t="shared" si="16"/>
        <v>1</v>
      </c>
      <c r="DU8" s="42">
        <f t="shared" si="17"/>
        <v>0</v>
      </c>
      <c r="DV8" s="42">
        <f t="shared" si="18"/>
        <v>0</v>
      </c>
      <c r="DW8" s="43">
        <f t="shared" si="19"/>
        <v>20</v>
      </c>
      <c r="DX8" s="42">
        <f>IF(DW8&lt;&gt;20,RANK(DW8,$DW$4:$DW$23,1)+COUNTIF(DW$4:DW8,DW8)-1,20)</f>
        <v>20</v>
      </c>
      <c r="DY8" s="44" t="e">
        <f t="shared" si="20"/>
        <v>#DIV/0!</v>
      </c>
      <c r="DZ8" s="45" t="str">
        <f t="shared" si="21"/>
        <v>-</v>
      </c>
      <c r="EA8" s="96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34" ht="16" customHeight="1" x14ac:dyDescent="0.15">
      <c r="A9" s="10"/>
      <c r="B9" s="10"/>
      <c r="C9" s="120"/>
      <c r="D9" s="329" t="str">
        <f>classi!B109</f>
        <v>FS0_6</v>
      </c>
      <c r="E9" s="25">
        <f>classi!C109</f>
        <v>0</v>
      </c>
      <c r="F9" s="25">
        <f>classi!D109</f>
        <v>0</v>
      </c>
      <c r="G9" s="330">
        <f>classi!E109</f>
        <v>0</v>
      </c>
      <c r="H9" s="324"/>
      <c r="I9" s="46"/>
      <c r="J9" s="156"/>
      <c r="K9" s="397">
        <f t="shared" si="22"/>
        <v>1</v>
      </c>
      <c r="L9" s="405">
        <f t="shared" si="23"/>
        <v>0</v>
      </c>
      <c r="M9" s="338">
        <v>0</v>
      </c>
      <c r="N9" s="105">
        <v>0</v>
      </c>
      <c r="O9" s="105">
        <v>0</v>
      </c>
      <c r="P9" s="27"/>
      <c r="Q9" s="28">
        <f t="shared" si="24"/>
        <v>0</v>
      </c>
      <c r="R9" s="105">
        <v>0</v>
      </c>
      <c r="S9" s="105">
        <v>0</v>
      </c>
      <c r="T9" s="105">
        <f>0</f>
        <v>0</v>
      </c>
      <c r="U9" s="27"/>
      <c r="V9" s="28">
        <f t="shared" si="25"/>
        <v>0</v>
      </c>
      <c r="W9" s="105">
        <v>0</v>
      </c>
      <c r="X9" s="105">
        <v>0</v>
      </c>
      <c r="Y9" s="105">
        <v>0</v>
      </c>
      <c r="Z9" s="27"/>
      <c r="AA9" s="28">
        <f t="shared" si="26"/>
        <v>0</v>
      </c>
      <c r="AB9" s="105">
        <v>0</v>
      </c>
      <c r="AC9" s="105">
        <v>0</v>
      </c>
      <c r="AD9" s="105">
        <v>0</v>
      </c>
      <c r="AE9" s="27"/>
      <c r="AF9" s="339">
        <f t="shared" si="27"/>
        <v>0</v>
      </c>
      <c r="AG9" s="342">
        <v>0</v>
      </c>
      <c r="AH9" s="107">
        <v>0</v>
      </c>
      <c r="AI9" s="107">
        <v>0</v>
      </c>
      <c r="AJ9" s="27"/>
      <c r="AK9" s="28">
        <f t="shared" si="28"/>
        <v>0</v>
      </c>
      <c r="AL9" s="107">
        <v>0</v>
      </c>
      <c r="AM9" s="107">
        <v>0</v>
      </c>
      <c r="AN9" s="107">
        <v>0</v>
      </c>
      <c r="AO9" s="27"/>
      <c r="AP9" s="28">
        <f t="shared" si="29"/>
        <v>0</v>
      </c>
      <c r="AQ9" s="107">
        <v>0</v>
      </c>
      <c r="AR9" s="107">
        <v>0</v>
      </c>
      <c r="AS9" s="107">
        <v>0</v>
      </c>
      <c r="AT9" s="27"/>
      <c r="AU9" s="28">
        <f t="shared" si="30"/>
        <v>0</v>
      </c>
      <c r="AV9" s="107">
        <v>0</v>
      </c>
      <c r="AW9" s="107">
        <v>0</v>
      </c>
      <c r="AX9" s="107">
        <v>0</v>
      </c>
      <c r="AY9" s="27"/>
      <c r="AZ9" s="339">
        <f t="shared" si="31"/>
        <v>0</v>
      </c>
      <c r="BA9" s="362">
        <f t="shared" si="0"/>
        <v>0</v>
      </c>
      <c r="BB9" s="350">
        <v>0</v>
      </c>
      <c r="BC9" s="29">
        <v>0</v>
      </c>
      <c r="BD9" s="29">
        <v>0</v>
      </c>
      <c r="BE9" s="30"/>
      <c r="BF9" s="28">
        <f t="shared" si="32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3"/>
        <v>0</v>
      </c>
      <c r="DF9" s="39">
        <f t="shared" si="34"/>
        <v>0</v>
      </c>
      <c r="DG9" s="39">
        <f t="shared" si="35"/>
        <v>0</v>
      </c>
      <c r="DH9" s="27"/>
      <c r="DI9" s="351">
        <f t="shared" si="36"/>
        <v>0</v>
      </c>
      <c r="DJ9" s="158">
        <f t="shared" si="6"/>
        <v>0</v>
      </c>
      <c r="DK9" s="110">
        <f t="shared" si="7"/>
        <v>1</v>
      </c>
      <c r="DL9" s="41">
        <f t="shared" si="8"/>
        <v>0</v>
      </c>
      <c r="DM9" s="28">
        <f t="shared" si="9"/>
        <v>0</v>
      </c>
      <c r="DN9" s="28">
        <f t="shared" si="10"/>
        <v>1</v>
      </c>
      <c r="DO9" s="28">
        <f t="shared" si="11"/>
        <v>0</v>
      </c>
      <c r="DP9" s="28">
        <f t="shared" si="12"/>
        <v>0</v>
      </c>
      <c r="DQ9" s="28">
        <f t="shared" si="13"/>
        <v>1</v>
      </c>
      <c r="DR9" s="42">
        <f t="shared" si="14"/>
        <v>0</v>
      </c>
      <c r="DS9" s="42">
        <f t="shared" si="15"/>
        <v>0</v>
      </c>
      <c r="DT9" s="42">
        <f t="shared" si="16"/>
        <v>1</v>
      </c>
      <c r="DU9" s="42">
        <f t="shared" si="17"/>
        <v>0</v>
      </c>
      <c r="DV9" s="42">
        <f t="shared" si="18"/>
        <v>0</v>
      </c>
      <c r="DW9" s="43">
        <f t="shared" si="19"/>
        <v>20</v>
      </c>
      <c r="DX9" s="42">
        <f>IF(DW9&lt;&gt;20,RANK(DW9,$DW$4:$DW$23,1)+COUNTIF(DW$4:DW9,DW9)-1,20)</f>
        <v>20</v>
      </c>
      <c r="DY9" s="44" t="e">
        <f t="shared" si="20"/>
        <v>#DIV/0!</v>
      </c>
      <c r="DZ9" s="45" t="str">
        <f t="shared" si="21"/>
        <v>-</v>
      </c>
      <c r="EA9" s="96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34" ht="16" customHeight="1" x14ac:dyDescent="0.15">
      <c r="A10" s="10"/>
      <c r="B10" s="10"/>
      <c r="C10" s="120"/>
      <c r="D10" s="329" t="str">
        <f>classi!B110</f>
        <v>FS0_7</v>
      </c>
      <c r="E10" s="25">
        <f>classi!C110</f>
        <v>0</v>
      </c>
      <c r="F10" s="25">
        <f>classi!D110</f>
        <v>0</v>
      </c>
      <c r="G10" s="330">
        <f>classi!E110</f>
        <v>0</v>
      </c>
      <c r="H10" s="324"/>
      <c r="I10" s="46"/>
      <c r="J10" s="156"/>
      <c r="K10" s="397">
        <f t="shared" si="22"/>
        <v>1</v>
      </c>
      <c r="L10" s="405">
        <f t="shared" si="23"/>
        <v>0</v>
      </c>
      <c r="M10" s="338">
        <v>0</v>
      </c>
      <c r="N10" s="105">
        <v>0</v>
      </c>
      <c r="O10" s="105">
        <v>0</v>
      </c>
      <c r="P10" s="27"/>
      <c r="Q10" s="28">
        <f t="shared" si="24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25"/>
        <v>0</v>
      </c>
      <c r="W10" s="105">
        <v>0</v>
      </c>
      <c r="X10" s="105">
        <v>0</v>
      </c>
      <c r="Y10" s="105">
        <v>0</v>
      </c>
      <c r="Z10" s="27"/>
      <c r="AA10" s="28">
        <f t="shared" si="26"/>
        <v>0</v>
      </c>
      <c r="AB10" s="105">
        <v>0</v>
      </c>
      <c r="AC10" s="105">
        <v>0</v>
      </c>
      <c r="AD10" s="105">
        <v>0</v>
      </c>
      <c r="AE10" s="27"/>
      <c r="AF10" s="339">
        <f t="shared" si="27"/>
        <v>0</v>
      </c>
      <c r="AG10" s="342">
        <v>0</v>
      </c>
      <c r="AH10" s="107">
        <v>0</v>
      </c>
      <c r="AI10" s="107">
        <v>0</v>
      </c>
      <c r="AJ10" s="27"/>
      <c r="AK10" s="28">
        <f t="shared" si="28"/>
        <v>0</v>
      </c>
      <c r="AL10" s="107">
        <v>0</v>
      </c>
      <c r="AM10" s="107">
        <v>0</v>
      </c>
      <c r="AN10" s="107">
        <v>0</v>
      </c>
      <c r="AO10" s="27"/>
      <c r="AP10" s="28">
        <f t="shared" si="29"/>
        <v>0</v>
      </c>
      <c r="AQ10" s="107">
        <v>0</v>
      </c>
      <c r="AR10" s="107">
        <v>0</v>
      </c>
      <c r="AS10" s="107">
        <v>0</v>
      </c>
      <c r="AT10" s="27"/>
      <c r="AU10" s="28">
        <f t="shared" si="30"/>
        <v>0</v>
      </c>
      <c r="AV10" s="107">
        <v>0</v>
      </c>
      <c r="AW10" s="107">
        <v>0</v>
      </c>
      <c r="AX10" s="107">
        <v>0</v>
      </c>
      <c r="AY10" s="27"/>
      <c r="AZ10" s="339">
        <f t="shared" si="31"/>
        <v>0</v>
      </c>
      <c r="BA10" s="362">
        <f t="shared" si="0"/>
        <v>0</v>
      </c>
      <c r="BB10" s="350">
        <v>0</v>
      </c>
      <c r="BC10" s="29">
        <v>0</v>
      </c>
      <c r="BD10" s="29">
        <v>0</v>
      </c>
      <c r="BE10" s="30"/>
      <c r="BF10" s="28">
        <f t="shared" si="32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3"/>
        <v>0</v>
      </c>
      <c r="DF10" s="39">
        <f t="shared" si="34"/>
        <v>0</v>
      </c>
      <c r="DG10" s="39">
        <f t="shared" si="35"/>
        <v>0</v>
      </c>
      <c r="DH10" s="27"/>
      <c r="DI10" s="351">
        <f t="shared" si="36"/>
        <v>0</v>
      </c>
      <c r="DJ10" s="158">
        <f t="shared" si="6"/>
        <v>0</v>
      </c>
      <c r="DK10" s="110">
        <f t="shared" si="7"/>
        <v>1</v>
      </c>
      <c r="DL10" s="41">
        <f t="shared" si="8"/>
        <v>0</v>
      </c>
      <c r="DM10" s="28">
        <f t="shared" si="9"/>
        <v>0</v>
      </c>
      <c r="DN10" s="28">
        <f t="shared" si="10"/>
        <v>1</v>
      </c>
      <c r="DO10" s="28">
        <f t="shared" si="11"/>
        <v>0</v>
      </c>
      <c r="DP10" s="28">
        <f t="shared" si="12"/>
        <v>0</v>
      </c>
      <c r="DQ10" s="28">
        <f t="shared" si="13"/>
        <v>1</v>
      </c>
      <c r="DR10" s="42">
        <f t="shared" si="14"/>
        <v>0</v>
      </c>
      <c r="DS10" s="42">
        <f t="shared" si="15"/>
        <v>0</v>
      </c>
      <c r="DT10" s="42">
        <f t="shared" si="16"/>
        <v>1</v>
      </c>
      <c r="DU10" s="42">
        <f t="shared" si="17"/>
        <v>0</v>
      </c>
      <c r="DV10" s="42">
        <f t="shared" si="18"/>
        <v>0</v>
      </c>
      <c r="DW10" s="43">
        <f t="shared" si="19"/>
        <v>20</v>
      </c>
      <c r="DX10" s="42">
        <f>IF(DW10&lt;&gt;20,RANK(DW10,$DW$4:$DW$23,1)+COUNTIF(DW$4:DW10,DW10)-1,20)</f>
        <v>20</v>
      </c>
      <c r="DY10" s="44" t="e">
        <f t="shared" si="20"/>
        <v>#DIV/0!</v>
      </c>
      <c r="DZ10" s="45" t="str">
        <f t="shared" si="21"/>
        <v>-</v>
      </c>
      <c r="EA10" s="96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34" ht="16" customHeight="1" x14ac:dyDescent="0.15">
      <c r="A11" s="10"/>
      <c r="B11" s="10"/>
      <c r="C11" s="120"/>
      <c r="D11" s="329" t="str">
        <f>classi!B111</f>
        <v>FS0_8</v>
      </c>
      <c r="E11" s="25">
        <f>classi!C111</f>
        <v>0</v>
      </c>
      <c r="F11" s="25">
        <f>classi!D111</f>
        <v>0</v>
      </c>
      <c r="G11" s="330">
        <f>classi!E111</f>
        <v>0</v>
      </c>
      <c r="H11" s="324"/>
      <c r="I11" s="46"/>
      <c r="J11" s="156"/>
      <c r="K11" s="397">
        <f t="shared" si="22"/>
        <v>1</v>
      </c>
      <c r="L11" s="405">
        <f t="shared" si="23"/>
        <v>0</v>
      </c>
      <c r="M11" s="338">
        <v>0</v>
      </c>
      <c r="N11" s="105">
        <v>0</v>
      </c>
      <c r="O11" s="105">
        <v>0</v>
      </c>
      <c r="P11" s="27"/>
      <c r="Q11" s="28">
        <f t="shared" si="24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25"/>
        <v>0</v>
      </c>
      <c r="W11" s="105">
        <v>0</v>
      </c>
      <c r="X11" s="105">
        <v>0</v>
      </c>
      <c r="Y11" s="105">
        <v>0</v>
      </c>
      <c r="Z11" s="27"/>
      <c r="AA11" s="28">
        <f t="shared" si="26"/>
        <v>0</v>
      </c>
      <c r="AB11" s="105">
        <v>0</v>
      </c>
      <c r="AC11" s="105">
        <v>0</v>
      </c>
      <c r="AD11" s="105">
        <v>0</v>
      </c>
      <c r="AE11" s="27"/>
      <c r="AF11" s="339">
        <f t="shared" si="27"/>
        <v>0</v>
      </c>
      <c r="AG11" s="342">
        <v>0</v>
      </c>
      <c r="AH11" s="107">
        <v>0</v>
      </c>
      <c r="AI11" s="107">
        <v>0</v>
      </c>
      <c r="AJ11" s="27"/>
      <c r="AK11" s="28">
        <f t="shared" si="28"/>
        <v>0</v>
      </c>
      <c r="AL11" s="107">
        <v>0</v>
      </c>
      <c r="AM11" s="107">
        <v>0</v>
      </c>
      <c r="AN11" s="107">
        <v>0</v>
      </c>
      <c r="AO11" s="27"/>
      <c r="AP11" s="28">
        <f t="shared" si="29"/>
        <v>0</v>
      </c>
      <c r="AQ11" s="107">
        <v>0</v>
      </c>
      <c r="AR11" s="107">
        <v>0</v>
      </c>
      <c r="AS11" s="107">
        <v>0</v>
      </c>
      <c r="AT11" s="27"/>
      <c r="AU11" s="28">
        <f t="shared" si="30"/>
        <v>0</v>
      </c>
      <c r="AV11" s="107">
        <v>0</v>
      </c>
      <c r="AW11" s="107">
        <v>0</v>
      </c>
      <c r="AX11" s="107">
        <v>0</v>
      </c>
      <c r="AY11" s="27"/>
      <c r="AZ11" s="339">
        <f t="shared" si="31"/>
        <v>0</v>
      </c>
      <c r="BA11" s="362">
        <f t="shared" si="0"/>
        <v>0</v>
      </c>
      <c r="BB11" s="350">
        <v>0</v>
      </c>
      <c r="BC11" s="29">
        <v>0</v>
      </c>
      <c r="BD11" s="29">
        <v>0</v>
      </c>
      <c r="BE11" s="30"/>
      <c r="BF11" s="28">
        <f t="shared" si="32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3"/>
        <v>0</v>
      </c>
      <c r="DF11" s="39">
        <f t="shared" si="34"/>
        <v>0</v>
      </c>
      <c r="DG11" s="39">
        <f t="shared" si="35"/>
        <v>0</v>
      </c>
      <c r="DH11" s="27"/>
      <c r="DI11" s="351">
        <f t="shared" si="36"/>
        <v>0</v>
      </c>
      <c r="DJ11" s="158">
        <f t="shared" si="6"/>
        <v>0</v>
      </c>
      <c r="DK11" s="110">
        <f t="shared" si="7"/>
        <v>1</v>
      </c>
      <c r="DL11" s="41">
        <f t="shared" si="8"/>
        <v>0</v>
      </c>
      <c r="DM11" s="28">
        <f t="shared" si="9"/>
        <v>0</v>
      </c>
      <c r="DN11" s="28">
        <f t="shared" si="10"/>
        <v>1</v>
      </c>
      <c r="DO11" s="28">
        <f t="shared" si="11"/>
        <v>0</v>
      </c>
      <c r="DP11" s="28">
        <f t="shared" si="12"/>
        <v>0</v>
      </c>
      <c r="DQ11" s="28">
        <f t="shared" si="13"/>
        <v>1</v>
      </c>
      <c r="DR11" s="42">
        <f t="shared" si="14"/>
        <v>0</v>
      </c>
      <c r="DS11" s="42">
        <f t="shared" si="15"/>
        <v>0</v>
      </c>
      <c r="DT11" s="42">
        <f t="shared" si="16"/>
        <v>1</v>
      </c>
      <c r="DU11" s="42">
        <f t="shared" si="17"/>
        <v>0</v>
      </c>
      <c r="DV11" s="42">
        <f t="shared" si="18"/>
        <v>0</v>
      </c>
      <c r="DW11" s="43">
        <f t="shared" si="19"/>
        <v>20</v>
      </c>
      <c r="DX11" s="42">
        <f>IF(DW11&lt;&gt;20,RANK(DW11,$DW$4:$DW$23,1)+COUNTIF(DW$4:DW11,DW11)-1,20)</f>
        <v>20</v>
      </c>
      <c r="DY11" s="44" t="e">
        <f t="shared" si="20"/>
        <v>#DIV/0!</v>
      </c>
      <c r="DZ11" s="45" t="str">
        <f t="shared" si="21"/>
        <v>-</v>
      </c>
      <c r="EA11" s="96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34" ht="16" customHeight="1" x14ac:dyDescent="0.15">
      <c r="A12" s="10"/>
      <c r="B12" s="10"/>
      <c r="C12" s="120"/>
      <c r="D12" s="329" t="str">
        <f>classi!B112</f>
        <v>FS0_9</v>
      </c>
      <c r="E12" s="25">
        <f>classi!C112</f>
        <v>0</v>
      </c>
      <c r="F12" s="25">
        <f>classi!D112</f>
        <v>0</v>
      </c>
      <c r="G12" s="330">
        <f>classi!E112</f>
        <v>0</v>
      </c>
      <c r="H12" s="324"/>
      <c r="I12" s="46"/>
      <c r="J12" s="156"/>
      <c r="K12" s="397">
        <f t="shared" si="22"/>
        <v>1</v>
      </c>
      <c r="L12" s="405">
        <f t="shared" si="23"/>
        <v>0</v>
      </c>
      <c r="M12" s="338">
        <v>0</v>
      </c>
      <c r="N12" s="105">
        <v>0</v>
      </c>
      <c r="O12" s="105">
        <v>0</v>
      </c>
      <c r="P12" s="27"/>
      <c r="Q12" s="28">
        <f t="shared" si="24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25"/>
        <v>0</v>
      </c>
      <c r="W12" s="105">
        <v>0</v>
      </c>
      <c r="X12" s="105">
        <v>0</v>
      </c>
      <c r="Y12" s="105">
        <v>0</v>
      </c>
      <c r="Z12" s="27"/>
      <c r="AA12" s="28">
        <f t="shared" si="26"/>
        <v>0</v>
      </c>
      <c r="AB12" s="105">
        <v>0</v>
      </c>
      <c r="AC12" s="105">
        <v>0</v>
      </c>
      <c r="AD12" s="105">
        <v>0</v>
      </c>
      <c r="AE12" s="27"/>
      <c r="AF12" s="339">
        <f t="shared" si="27"/>
        <v>0</v>
      </c>
      <c r="AG12" s="342">
        <v>0</v>
      </c>
      <c r="AH12" s="107">
        <v>0</v>
      </c>
      <c r="AI12" s="107">
        <v>0</v>
      </c>
      <c r="AJ12" s="27"/>
      <c r="AK12" s="28">
        <f t="shared" si="28"/>
        <v>0</v>
      </c>
      <c r="AL12" s="107">
        <v>0</v>
      </c>
      <c r="AM12" s="107">
        <v>0</v>
      </c>
      <c r="AN12" s="107">
        <v>0</v>
      </c>
      <c r="AO12" s="27"/>
      <c r="AP12" s="28">
        <f t="shared" si="29"/>
        <v>0</v>
      </c>
      <c r="AQ12" s="107">
        <v>0</v>
      </c>
      <c r="AR12" s="107">
        <v>0</v>
      </c>
      <c r="AS12" s="107">
        <v>0</v>
      </c>
      <c r="AT12" s="27"/>
      <c r="AU12" s="28">
        <f t="shared" si="30"/>
        <v>0</v>
      </c>
      <c r="AV12" s="107">
        <v>0</v>
      </c>
      <c r="AW12" s="107">
        <v>0</v>
      </c>
      <c r="AX12" s="107">
        <v>0</v>
      </c>
      <c r="AY12" s="27"/>
      <c r="AZ12" s="339">
        <f t="shared" si="31"/>
        <v>0</v>
      </c>
      <c r="BA12" s="362">
        <f t="shared" si="0"/>
        <v>0</v>
      </c>
      <c r="BB12" s="350">
        <v>0</v>
      </c>
      <c r="BC12" s="29">
        <v>0</v>
      </c>
      <c r="BD12" s="29">
        <v>0</v>
      </c>
      <c r="BE12" s="30"/>
      <c r="BF12" s="28">
        <f t="shared" si="32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3"/>
        <v>0</v>
      </c>
      <c r="DF12" s="39">
        <f t="shared" si="34"/>
        <v>0</v>
      </c>
      <c r="DG12" s="39">
        <f t="shared" si="35"/>
        <v>0</v>
      </c>
      <c r="DH12" s="27"/>
      <c r="DI12" s="351">
        <f t="shared" si="36"/>
        <v>0</v>
      </c>
      <c r="DJ12" s="158">
        <f t="shared" si="6"/>
        <v>0</v>
      </c>
      <c r="DK12" s="110">
        <f t="shared" si="7"/>
        <v>1</v>
      </c>
      <c r="DL12" s="41">
        <f t="shared" si="8"/>
        <v>0</v>
      </c>
      <c r="DM12" s="28">
        <f t="shared" si="9"/>
        <v>0</v>
      </c>
      <c r="DN12" s="28">
        <f t="shared" si="10"/>
        <v>1</v>
      </c>
      <c r="DO12" s="28">
        <f t="shared" si="11"/>
        <v>0</v>
      </c>
      <c r="DP12" s="28">
        <f t="shared" si="12"/>
        <v>0</v>
      </c>
      <c r="DQ12" s="28">
        <f t="shared" si="13"/>
        <v>1</v>
      </c>
      <c r="DR12" s="42">
        <f t="shared" si="14"/>
        <v>0</v>
      </c>
      <c r="DS12" s="42">
        <f t="shared" si="15"/>
        <v>0</v>
      </c>
      <c r="DT12" s="42">
        <f t="shared" si="16"/>
        <v>1</v>
      </c>
      <c r="DU12" s="42">
        <f t="shared" si="17"/>
        <v>0</v>
      </c>
      <c r="DV12" s="42">
        <f t="shared" si="18"/>
        <v>0</v>
      </c>
      <c r="DW12" s="43">
        <f t="shared" si="19"/>
        <v>20</v>
      </c>
      <c r="DX12" s="42">
        <f>IF(DW12&lt;&gt;20,RANK(DW12,$DW$4:$DW$23,1)+COUNTIF(DW$4:DW12,DW12)-1,20)</f>
        <v>20</v>
      </c>
      <c r="DY12" s="44" t="e">
        <f t="shared" si="20"/>
        <v>#DIV/0!</v>
      </c>
      <c r="DZ12" s="45" t="str">
        <f t="shared" si="21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ref="ED12:ED23" si="40">O12+T12+Y12+AD12+AI12+AN12+AS12+AX12-DG12</f>
        <v>0</v>
      </c>
    </row>
    <row r="13" spans="1:134" ht="16" customHeight="1" x14ac:dyDescent="0.15">
      <c r="A13" s="10"/>
      <c r="B13" s="10"/>
      <c r="C13" s="120"/>
      <c r="D13" s="329" t="str">
        <f>classi!B113</f>
        <v>FS0_10</v>
      </c>
      <c r="E13" s="25">
        <f>classi!C113</f>
        <v>0</v>
      </c>
      <c r="F13" s="25">
        <f>classi!D113</f>
        <v>0</v>
      </c>
      <c r="G13" s="330">
        <f>classi!E113</f>
        <v>0</v>
      </c>
      <c r="H13" s="324"/>
      <c r="I13" s="46"/>
      <c r="J13" s="156"/>
      <c r="K13" s="397">
        <f t="shared" si="22"/>
        <v>1</v>
      </c>
      <c r="L13" s="405">
        <f t="shared" si="23"/>
        <v>0</v>
      </c>
      <c r="M13" s="338">
        <v>0</v>
      </c>
      <c r="N13" s="105">
        <v>0</v>
      </c>
      <c r="O13" s="105">
        <v>0</v>
      </c>
      <c r="P13" s="27"/>
      <c r="Q13" s="28">
        <f t="shared" si="24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25"/>
        <v>0</v>
      </c>
      <c r="W13" s="105">
        <v>0</v>
      </c>
      <c r="X13" s="105">
        <v>0</v>
      </c>
      <c r="Y13" s="105">
        <v>0</v>
      </c>
      <c r="Z13" s="27"/>
      <c r="AA13" s="28">
        <f t="shared" si="26"/>
        <v>0</v>
      </c>
      <c r="AB13" s="105">
        <v>0</v>
      </c>
      <c r="AC13" s="105">
        <v>0</v>
      </c>
      <c r="AD13" s="105">
        <v>0</v>
      </c>
      <c r="AE13" s="27"/>
      <c r="AF13" s="339">
        <f t="shared" si="27"/>
        <v>0</v>
      </c>
      <c r="AG13" s="342">
        <v>0</v>
      </c>
      <c r="AH13" s="107">
        <v>0</v>
      </c>
      <c r="AI13" s="107">
        <v>0</v>
      </c>
      <c r="AJ13" s="27"/>
      <c r="AK13" s="28">
        <f t="shared" si="28"/>
        <v>0</v>
      </c>
      <c r="AL13" s="107">
        <v>0</v>
      </c>
      <c r="AM13" s="107">
        <v>0</v>
      </c>
      <c r="AN13" s="107">
        <v>0</v>
      </c>
      <c r="AO13" s="27"/>
      <c r="AP13" s="28">
        <f t="shared" si="29"/>
        <v>0</v>
      </c>
      <c r="AQ13" s="107">
        <v>0</v>
      </c>
      <c r="AR13" s="107">
        <v>0</v>
      </c>
      <c r="AS13" s="107">
        <v>0</v>
      </c>
      <c r="AT13" s="27"/>
      <c r="AU13" s="28">
        <f t="shared" si="30"/>
        <v>0</v>
      </c>
      <c r="AV13" s="107">
        <v>0</v>
      </c>
      <c r="AW13" s="107">
        <v>0</v>
      </c>
      <c r="AX13" s="107">
        <v>0</v>
      </c>
      <c r="AY13" s="27"/>
      <c r="AZ13" s="339">
        <f t="shared" si="31"/>
        <v>0</v>
      </c>
      <c r="BA13" s="362">
        <f t="shared" si="0"/>
        <v>0</v>
      </c>
      <c r="BB13" s="350">
        <v>0</v>
      </c>
      <c r="BC13" s="29">
        <v>0</v>
      </c>
      <c r="BD13" s="29">
        <v>0</v>
      </c>
      <c r="BE13" s="30"/>
      <c r="BF13" s="28">
        <f t="shared" si="32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3"/>
        <v>0</v>
      </c>
      <c r="DF13" s="39">
        <f t="shared" si="34"/>
        <v>0</v>
      </c>
      <c r="DG13" s="39">
        <f t="shared" si="35"/>
        <v>0</v>
      </c>
      <c r="DH13" s="27"/>
      <c r="DI13" s="351">
        <f t="shared" si="36"/>
        <v>0</v>
      </c>
      <c r="DJ13" s="158">
        <f t="shared" si="6"/>
        <v>0</v>
      </c>
      <c r="DK13" s="110">
        <f t="shared" si="7"/>
        <v>1</v>
      </c>
      <c r="DL13" s="41">
        <f t="shared" si="8"/>
        <v>0</v>
      </c>
      <c r="DM13" s="28">
        <f t="shared" si="9"/>
        <v>0</v>
      </c>
      <c r="DN13" s="28">
        <f t="shared" si="10"/>
        <v>1</v>
      </c>
      <c r="DO13" s="28">
        <f t="shared" si="11"/>
        <v>0</v>
      </c>
      <c r="DP13" s="28">
        <f t="shared" si="12"/>
        <v>0</v>
      </c>
      <c r="DQ13" s="28">
        <f t="shared" si="13"/>
        <v>1</v>
      </c>
      <c r="DR13" s="42">
        <f t="shared" si="14"/>
        <v>0</v>
      </c>
      <c r="DS13" s="42">
        <f t="shared" si="15"/>
        <v>0</v>
      </c>
      <c r="DT13" s="42">
        <f t="shared" si="16"/>
        <v>1</v>
      </c>
      <c r="DU13" s="42">
        <f t="shared" si="17"/>
        <v>0</v>
      </c>
      <c r="DV13" s="42">
        <f t="shared" si="18"/>
        <v>0</v>
      </c>
      <c r="DW13" s="43">
        <f t="shared" si="19"/>
        <v>20</v>
      </c>
      <c r="DX13" s="42">
        <f>IF(DW13&lt;&gt;20,RANK(DW13,$DW$4:$DW$23,1)+COUNTIF(DW$4:DW13,DW13)-1,20)</f>
        <v>20</v>
      </c>
      <c r="DY13" s="44" t="e">
        <f t="shared" si="20"/>
        <v>#DIV/0!</v>
      </c>
      <c r="DZ13" s="45" t="str">
        <f t="shared" si="21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40"/>
        <v>0</v>
      </c>
    </row>
    <row r="14" spans="1:134" ht="16" customHeight="1" x14ac:dyDescent="0.15">
      <c r="A14" s="10"/>
      <c r="B14" s="10"/>
      <c r="C14" s="120"/>
      <c r="D14" s="329" t="str">
        <f>classi!B114</f>
        <v>FS0_11</v>
      </c>
      <c r="E14" s="25">
        <f>classi!C114</f>
        <v>0</v>
      </c>
      <c r="F14" s="25">
        <f>classi!D114</f>
        <v>0</v>
      </c>
      <c r="G14" s="330">
        <f>classi!E114</f>
        <v>0</v>
      </c>
      <c r="H14" s="324"/>
      <c r="I14" s="46"/>
      <c r="J14" s="156"/>
      <c r="K14" s="397">
        <f t="shared" si="22"/>
        <v>1</v>
      </c>
      <c r="L14" s="405">
        <f t="shared" si="23"/>
        <v>0</v>
      </c>
      <c r="M14" s="338">
        <v>0</v>
      </c>
      <c r="N14" s="105">
        <v>0</v>
      </c>
      <c r="O14" s="105">
        <v>0</v>
      </c>
      <c r="P14" s="27"/>
      <c r="Q14" s="28">
        <f t="shared" si="24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25"/>
        <v>0</v>
      </c>
      <c r="W14" s="105">
        <v>0</v>
      </c>
      <c r="X14" s="105">
        <v>0</v>
      </c>
      <c r="Y14" s="105">
        <v>0</v>
      </c>
      <c r="Z14" s="27"/>
      <c r="AA14" s="28">
        <f t="shared" si="26"/>
        <v>0</v>
      </c>
      <c r="AB14" s="105">
        <v>0</v>
      </c>
      <c r="AC14" s="105">
        <v>0</v>
      </c>
      <c r="AD14" s="105">
        <v>0</v>
      </c>
      <c r="AE14" s="27"/>
      <c r="AF14" s="339">
        <f t="shared" si="27"/>
        <v>0</v>
      </c>
      <c r="AG14" s="342">
        <v>0</v>
      </c>
      <c r="AH14" s="107">
        <v>0</v>
      </c>
      <c r="AI14" s="107">
        <v>0</v>
      </c>
      <c r="AJ14" s="27"/>
      <c r="AK14" s="28">
        <f t="shared" si="28"/>
        <v>0</v>
      </c>
      <c r="AL14" s="107">
        <v>0</v>
      </c>
      <c r="AM14" s="107">
        <v>0</v>
      </c>
      <c r="AN14" s="107">
        <v>0</v>
      </c>
      <c r="AO14" s="27"/>
      <c r="AP14" s="28">
        <f t="shared" si="29"/>
        <v>0</v>
      </c>
      <c r="AQ14" s="107">
        <v>0</v>
      </c>
      <c r="AR14" s="107">
        <v>0</v>
      </c>
      <c r="AS14" s="107">
        <v>0</v>
      </c>
      <c r="AT14" s="27"/>
      <c r="AU14" s="28">
        <f t="shared" si="30"/>
        <v>0</v>
      </c>
      <c r="AV14" s="107">
        <v>0</v>
      </c>
      <c r="AW14" s="107">
        <v>0</v>
      </c>
      <c r="AX14" s="107">
        <v>0</v>
      </c>
      <c r="AY14" s="27"/>
      <c r="AZ14" s="339">
        <f t="shared" si="31"/>
        <v>0</v>
      </c>
      <c r="BA14" s="362">
        <f t="shared" si="0"/>
        <v>0</v>
      </c>
      <c r="BB14" s="350">
        <v>0</v>
      </c>
      <c r="BC14" s="29">
        <v>0</v>
      </c>
      <c r="BD14" s="29">
        <v>0</v>
      </c>
      <c r="BE14" s="30"/>
      <c r="BF14" s="28">
        <f t="shared" si="32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3"/>
        <v>0</v>
      </c>
      <c r="DF14" s="39">
        <f t="shared" si="34"/>
        <v>0</v>
      </c>
      <c r="DG14" s="39">
        <f t="shared" si="35"/>
        <v>0</v>
      </c>
      <c r="DH14" s="27"/>
      <c r="DI14" s="351">
        <f t="shared" si="36"/>
        <v>0</v>
      </c>
      <c r="DJ14" s="158">
        <f t="shared" si="6"/>
        <v>0</v>
      </c>
      <c r="DK14" s="110">
        <f t="shared" si="7"/>
        <v>1</v>
      </c>
      <c r="DL14" s="41">
        <f t="shared" si="8"/>
        <v>0</v>
      </c>
      <c r="DM14" s="28">
        <f t="shared" si="9"/>
        <v>0</v>
      </c>
      <c r="DN14" s="28">
        <f t="shared" si="10"/>
        <v>1</v>
      </c>
      <c r="DO14" s="28">
        <f t="shared" si="11"/>
        <v>0</v>
      </c>
      <c r="DP14" s="28">
        <f t="shared" si="12"/>
        <v>0</v>
      </c>
      <c r="DQ14" s="28">
        <f t="shared" si="13"/>
        <v>1</v>
      </c>
      <c r="DR14" s="42">
        <f t="shared" si="14"/>
        <v>0</v>
      </c>
      <c r="DS14" s="42">
        <f t="shared" si="15"/>
        <v>0</v>
      </c>
      <c r="DT14" s="42">
        <f t="shared" si="16"/>
        <v>1</v>
      </c>
      <c r="DU14" s="42">
        <f t="shared" si="17"/>
        <v>0</v>
      </c>
      <c r="DV14" s="42">
        <f t="shared" si="18"/>
        <v>0</v>
      </c>
      <c r="DW14" s="43">
        <f t="shared" si="19"/>
        <v>20</v>
      </c>
      <c r="DX14" s="42">
        <f>IF(DW14&lt;&gt;20,RANK(DW14,$DW$4:$DW$23,1)+COUNTIF(DW$4:DW14,DW14)-1,20)</f>
        <v>20</v>
      </c>
      <c r="DY14" s="44" t="e">
        <f t="shared" si="20"/>
        <v>#DIV/0!</v>
      </c>
      <c r="DZ14" s="45" t="str">
        <f t="shared" si="21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40"/>
        <v>0</v>
      </c>
    </row>
    <row r="15" spans="1:134" ht="16" customHeight="1" x14ac:dyDescent="0.15">
      <c r="A15" s="10"/>
      <c r="B15" s="10"/>
      <c r="C15" s="120"/>
      <c r="D15" s="329" t="str">
        <f>classi!B115</f>
        <v>FS0_12</v>
      </c>
      <c r="E15" s="25">
        <f>classi!C115</f>
        <v>0</v>
      </c>
      <c r="F15" s="25">
        <f>classi!D115</f>
        <v>0</v>
      </c>
      <c r="G15" s="330">
        <f>classi!E115</f>
        <v>0</v>
      </c>
      <c r="H15" s="324"/>
      <c r="I15" s="46"/>
      <c r="J15" s="156"/>
      <c r="K15" s="397">
        <f t="shared" si="22"/>
        <v>1</v>
      </c>
      <c r="L15" s="405">
        <f t="shared" si="23"/>
        <v>0</v>
      </c>
      <c r="M15" s="338">
        <v>0</v>
      </c>
      <c r="N15" s="105">
        <v>0</v>
      </c>
      <c r="O15" s="105">
        <v>0</v>
      </c>
      <c r="P15" s="27"/>
      <c r="Q15" s="28">
        <f t="shared" si="24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25"/>
        <v>0</v>
      </c>
      <c r="W15" s="105">
        <v>0</v>
      </c>
      <c r="X15" s="105">
        <v>0</v>
      </c>
      <c r="Y15" s="105">
        <v>0</v>
      </c>
      <c r="Z15" s="27"/>
      <c r="AA15" s="28">
        <f t="shared" si="26"/>
        <v>0</v>
      </c>
      <c r="AB15" s="105">
        <v>0</v>
      </c>
      <c r="AC15" s="105">
        <v>0</v>
      </c>
      <c r="AD15" s="105">
        <v>0</v>
      </c>
      <c r="AE15" s="27"/>
      <c r="AF15" s="339">
        <f t="shared" si="27"/>
        <v>0</v>
      </c>
      <c r="AG15" s="342">
        <v>0</v>
      </c>
      <c r="AH15" s="107">
        <v>0</v>
      </c>
      <c r="AI15" s="107">
        <v>0</v>
      </c>
      <c r="AJ15" s="27"/>
      <c r="AK15" s="28">
        <f t="shared" si="28"/>
        <v>0</v>
      </c>
      <c r="AL15" s="107">
        <v>0</v>
      </c>
      <c r="AM15" s="107">
        <v>0</v>
      </c>
      <c r="AN15" s="107">
        <v>0</v>
      </c>
      <c r="AO15" s="27"/>
      <c r="AP15" s="28">
        <f t="shared" si="29"/>
        <v>0</v>
      </c>
      <c r="AQ15" s="107">
        <v>0</v>
      </c>
      <c r="AR15" s="107">
        <v>0</v>
      </c>
      <c r="AS15" s="107">
        <v>0</v>
      </c>
      <c r="AT15" s="27"/>
      <c r="AU15" s="28">
        <f t="shared" si="30"/>
        <v>0</v>
      </c>
      <c r="AV15" s="107">
        <v>0</v>
      </c>
      <c r="AW15" s="107">
        <v>0</v>
      </c>
      <c r="AX15" s="107">
        <v>0</v>
      </c>
      <c r="AY15" s="27"/>
      <c r="AZ15" s="339">
        <f t="shared" si="31"/>
        <v>0</v>
      </c>
      <c r="BA15" s="362">
        <f t="shared" si="0"/>
        <v>0</v>
      </c>
      <c r="BB15" s="350">
        <v>0</v>
      </c>
      <c r="BC15" s="29">
        <v>0</v>
      </c>
      <c r="BD15" s="29">
        <v>0</v>
      </c>
      <c r="BE15" s="30"/>
      <c r="BF15" s="28">
        <f t="shared" si="32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3"/>
        <v>0</v>
      </c>
      <c r="DF15" s="39">
        <f t="shared" si="34"/>
        <v>0</v>
      </c>
      <c r="DG15" s="39">
        <f t="shared" si="35"/>
        <v>0</v>
      </c>
      <c r="DH15" s="27"/>
      <c r="DI15" s="351">
        <f t="shared" si="36"/>
        <v>0</v>
      </c>
      <c r="DJ15" s="158">
        <f t="shared" si="6"/>
        <v>0</v>
      </c>
      <c r="DK15" s="110">
        <f t="shared" si="7"/>
        <v>1</v>
      </c>
      <c r="DL15" s="41">
        <f t="shared" si="8"/>
        <v>0</v>
      </c>
      <c r="DM15" s="28">
        <f t="shared" si="9"/>
        <v>0</v>
      </c>
      <c r="DN15" s="28">
        <f t="shared" si="10"/>
        <v>1</v>
      </c>
      <c r="DO15" s="28">
        <f t="shared" si="11"/>
        <v>0</v>
      </c>
      <c r="DP15" s="28">
        <f t="shared" si="12"/>
        <v>0</v>
      </c>
      <c r="DQ15" s="28">
        <f t="shared" si="13"/>
        <v>1</v>
      </c>
      <c r="DR15" s="42">
        <f t="shared" si="14"/>
        <v>0</v>
      </c>
      <c r="DS15" s="42">
        <f t="shared" si="15"/>
        <v>0</v>
      </c>
      <c r="DT15" s="42">
        <f t="shared" si="16"/>
        <v>1</v>
      </c>
      <c r="DU15" s="42">
        <f t="shared" si="17"/>
        <v>0</v>
      </c>
      <c r="DV15" s="42">
        <f t="shared" si="18"/>
        <v>0</v>
      </c>
      <c r="DW15" s="43">
        <f t="shared" si="19"/>
        <v>20</v>
      </c>
      <c r="DX15" s="42">
        <f>IF(DW15&lt;&gt;20,RANK(DW15,$DW$4:$DW$23,1)+COUNTIF(DW$4:DW15,DW15)-1,20)</f>
        <v>20</v>
      </c>
      <c r="DY15" s="44" t="e">
        <f t="shared" si="20"/>
        <v>#DIV/0!</v>
      </c>
      <c r="DZ15" s="45" t="str">
        <f t="shared" si="21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40"/>
        <v>0</v>
      </c>
    </row>
    <row r="16" spans="1:134" ht="16" customHeight="1" x14ac:dyDescent="0.15">
      <c r="A16" s="10"/>
      <c r="B16" s="10"/>
      <c r="C16" s="120"/>
      <c r="D16" s="329" t="str">
        <f>classi!B116</f>
        <v>FS0_13</v>
      </c>
      <c r="E16" s="25">
        <f>classi!C116</f>
        <v>0</v>
      </c>
      <c r="F16" s="25">
        <f>classi!D116</f>
        <v>0</v>
      </c>
      <c r="G16" s="330">
        <f>classi!E116</f>
        <v>0</v>
      </c>
      <c r="H16" s="324"/>
      <c r="I16" s="46"/>
      <c r="J16" s="156"/>
      <c r="K16" s="397">
        <f t="shared" si="22"/>
        <v>1</v>
      </c>
      <c r="L16" s="405">
        <f t="shared" si="23"/>
        <v>0</v>
      </c>
      <c r="M16" s="338">
        <v>0</v>
      </c>
      <c r="N16" s="105">
        <v>0</v>
      </c>
      <c r="O16" s="105">
        <v>0</v>
      </c>
      <c r="P16" s="27"/>
      <c r="Q16" s="28">
        <f t="shared" si="24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25"/>
        <v>0</v>
      </c>
      <c r="W16" s="105">
        <v>0</v>
      </c>
      <c r="X16" s="105">
        <v>0</v>
      </c>
      <c r="Y16" s="105">
        <v>0</v>
      </c>
      <c r="Z16" s="27"/>
      <c r="AA16" s="28">
        <f t="shared" si="26"/>
        <v>0</v>
      </c>
      <c r="AB16" s="105">
        <v>0</v>
      </c>
      <c r="AC16" s="105">
        <v>0</v>
      </c>
      <c r="AD16" s="105">
        <v>0</v>
      </c>
      <c r="AE16" s="27"/>
      <c r="AF16" s="339">
        <f t="shared" si="27"/>
        <v>0</v>
      </c>
      <c r="AG16" s="342">
        <v>0</v>
      </c>
      <c r="AH16" s="107">
        <v>0</v>
      </c>
      <c r="AI16" s="107">
        <v>0</v>
      </c>
      <c r="AJ16" s="27"/>
      <c r="AK16" s="28">
        <f t="shared" si="28"/>
        <v>0</v>
      </c>
      <c r="AL16" s="107">
        <v>0</v>
      </c>
      <c r="AM16" s="107">
        <v>0</v>
      </c>
      <c r="AN16" s="107">
        <v>0</v>
      </c>
      <c r="AO16" s="27"/>
      <c r="AP16" s="28">
        <f t="shared" si="29"/>
        <v>0</v>
      </c>
      <c r="AQ16" s="107">
        <v>0</v>
      </c>
      <c r="AR16" s="107">
        <v>0</v>
      </c>
      <c r="AS16" s="107">
        <v>0</v>
      </c>
      <c r="AT16" s="27"/>
      <c r="AU16" s="28">
        <f t="shared" si="30"/>
        <v>0</v>
      </c>
      <c r="AV16" s="107">
        <v>0</v>
      </c>
      <c r="AW16" s="107">
        <v>0</v>
      </c>
      <c r="AX16" s="107">
        <v>0</v>
      </c>
      <c r="AY16" s="27"/>
      <c r="AZ16" s="339">
        <f t="shared" si="31"/>
        <v>0</v>
      </c>
      <c r="BA16" s="362">
        <f t="shared" si="0"/>
        <v>0</v>
      </c>
      <c r="BB16" s="350">
        <v>0</v>
      </c>
      <c r="BC16" s="29">
        <v>0</v>
      </c>
      <c r="BD16" s="29">
        <v>0</v>
      </c>
      <c r="BE16" s="30"/>
      <c r="BF16" s="28">
        <f t="shared" si="32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3"/>
        <v>0</v>
      </c>
      <c r="DF16" s="39">
        <f t="shared" si="34"/>
        <v>0</v>
      </c>
      <c r="DG16" s="39">
        <f t="shared" si="35"/>
        <v>0</v>
      </c>
      <c r="DH16" s="27"/>
      <c r="DI16" s="351">
        <f t="shared" si="36"/>
        <v>0</v>
      </c>
      <c r="DJ16" s="158">
        <f t="shared" si="6"/>
        <v>0</v>
      </c>
      <c r="DK16" s="110">
        <f t="shared" si="7"/>
        <v>1</v>
      </c>
      <c r="DL16" s="41">
        <f t="shared" si="8"/>
        <v>0</v>
      </c>
      <c r="DM16" s="28">
        <f t="shared" si="9"/>
        <v>0</v>
      </c>
      <c r="DN16" s="28">
        <f t="shared" si="10"/>
        <v>1</v>
      </c>
      <c r="DO16" s="28">
        <f t="shared" si="11"/>
        <v>0</v>
      </c>
      <c r="DP16" s="28">
        <f t="shared" si="12"/>
        <v>0</v>
      </c>
      <c r="DQ16" s="28">
        <f t="shared" si="13"/>
        <v>1</v>
      </c>
      <c r="DR16" s="42">
        <f t="shared" si="14"/>
        <v>0</v>
      </c>
      <c r="DS16" s="42">
        <f t="shared" si="15"/>
        <v>0</v>
      </c>
      <c r="DT16" s="42">
        <f t="shared" si="16"/>
        <v>1</v>
      </c>
      <c r="DU16" s="42">
        <f t="shared" si="17"/>
        <v>0</v>
      </c>
      <c r="DV16" s="42">
        <f t="shared" si="18"/>
        <v>0</v>
      </c>
      <c r="DW16" s="43">
        <f t="shared" si="19"/>
        <v>20</v>
      </c>
      <c r="DX16" s="42">
        <f>IF(DW16&lt;&gt;20,RANK(DW16,$DW$4:$DW$23,1)+COUNTIF(DW$4:DW16,DW16)-1,20)</f>
        <v>20</v>
      </c>
      <c r="DY16" s="44" t="e">
        <f t="shared" si="20"/>
        <v>#DIV/0!</v>
      </c>
      <c r="DZ16" s="45" t="str">
        <f t="shared" si="21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40"/>
        <v>0</v>
      </c>
    </row>
    <row r="17" spans="1:134" ht="16" customHeight="1" x14ac:dyDescent="0.15">
      <c r="A17" s="10"/>
      <c r="B17" s="10"/>
      <c r="C17" s="120"/>
      <c r="D17" s="329" t="str">
        <f>classi!B117</f>
        <v>FS0_14</v>
      </c>
      <c r="E17" s="25">
        <f>classi!C117</f>
        <v>0</v>
      </c>
      <c r="F17" s="25">
        <f>classi!D117</f>
        <v>0</v>
      </c>
      <c r="G17" s="330">
        <f>classi!E117</f>
        <v>0</v>
      </c>
      <c r="H17" s="324"/>
      <c r="I17" s="46"/>
      <c r="J17" s="156"/>
      <c r="K17" s="397">
        <f t="shared" si="22"/>
        <v>1</v>
      </c>
      <c r="L17" s="405">
        <f t="shared" si="23"/>
        <v>0</v>
      </c>
      <c r="M17" s="338">
        <v>0</v>
      </c>
      <c r="N17" s="105">
        <v>0</v>
      </c>
      <c r="O17" s="105">
        <v>0</v>
      </c>
      <c r="P17" s="27"/>
      <c r="Q17" s="28">
        <f t="shared" si="24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25"/>
        <v>0</v>
      </c>
      <c r="W17" s="105">
        <v>0</v>
      </c>
      <c r="X17" s="105">
        <v>0</v>
      </c>
      <c r="Y17" s="105">
        <v>0</v>
      </c>
      <c r="Z17" s="27"/>
      <c r="AA17" s="28">
        <f t="shared" si="26"/>
        <v>0</v>
      </c>
      <c r="AB17" s="105">
        <v>0</v>
      </c>
      <c r="AC17" s="105">
        <v>0</v>
      </c>
      <c r="AD17" s="105">
        <v>0</v>
      </c>
      <c r="AE17" s="27"/>
      <c r="AF17" s="339">
        <f t="shared" si="27"/>
        <v>0</v>
      </c>
      <c r="AG17" s="342">
        <v>0</v>
      </c>
      <c r="AH17" s="107">
        <v>0</v>
      </c>
      <c r="AI17" s="107">
        <v>0</v>
      </c>
      <c r="AJ17" s="27"/>
      <c r="AK17" s="28">
        <f t="shared" si="28"/>
        <v>0</v>
      </c>
      <c r="AL17" s="107">
        <v>0</v>
      </c>
      <c r="AM17" s="107">
        <v>0</v>
      </c>
      <c r="AN17" s="107">
        <v>0</v>
      </c>
      <c r="AO17" s="27"/>
      <c r="AP17" s="28">
        <f t="shared" si="29"/>
        <v>0</v>
      </c>
      <c r="AQ17" s="107">
        <v>0</v>
      </c>
      <c r="AR17" s="107">
        <v>0</v>
      </c>
      <c r="AS17" s="107">
        <v>0</v>
      </c>
      <c r="AT17" s="27"/>
      <c r="AU17" s="28">
        <f t="shared" si="30"/>
        <v>0</v>
      </c>
      <c r="AV17" s="107">
        <v>0</v>
      </c>
      <c r="AW17" s="107">
        <v>0</v>
      </c>
      <c r="AX17" s="107">
        <v>0</v>
      </c>
      <c r="AY17" s="27"/>
      <c r="AZ17" s="339">
        <f t="shared" si="31"/>
        <v>0</v>
      </c>
      <c r="BA17" s="362">
        <f t="shared" si="0"/>
        <v>0</v>
      </c>
      <c r="BB17" s="350">
        <v>0</v>
      </c>
      <c r="BC17" s="29">
        <v>0</v>
      </c>
      <c r="BD17" s="29">
        <v>0</v>
      </c>
      <c r="BE17" s="30"/>
      <c r="BF17" s="28">
        <f t="shared" si="32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3"/>
        <v>0</v>
      </c>
      <c r="DF17" s="39">
        <f t="shared" si="34"/>
        <v>0</v>
      </c>
      <c r="DG17" s="39">
        <f t="shared" si="35"/>
        <v>0</v>
      </c>
      <c r="DH17" s="27"/>
      <c r="DI17" s="351">
        <f t="shared" si="36"/>
        <v>0</v>
      </c>
      <c r="DJ17" s="158">
        <f t="shared" si="6"/>
        <v>0</v>
      </c>
      <c r="DK17" s="110">
        <f t="shared" si="7"/>
        <v>1</v>
      </c>
      <c r="DL17" s="41">
        <f t="shared" si="8"/>
        <v>0</v>
      </c>
      <c r="DM17" s="28">
        <f t="shared" si="9"/>
        <v>0</v>
      </c>
      <c r="DN17" s="28">
        <f t="shared" si="10"/>
        <v>1</v>
      </c>
      <c r="DO17" s="28">
        <f t="shared" si="11"/>
        <v>0</v>
      </c>
      <c r="DP17" s="28">
        <f t="shared" si="12"/>
        <v>0</v>
      </c>
      <c r="DQ17" s="28">
        <f t="shared" si="13"/>
        <v>1</v>
      </c>
      <c r="DR17" s="42">
        <f t="shared" si="14"/>
        <v>0</v>
      </c>
      <c r="DS17" s="42">
        <f t="shared" si="15"/>
        <v>0</v>
      </c>
      <c r="DT17" s="42">
        <f t="shared" si="16"/>
        <v>1</v>
      </c>
      <c r="DU17" s="42">
        <f t="shared" si="17"/>
        <v>0</v>
      </c>
      <c r="DV17" s="42">
        <f t="shared" si="18"/>
        <v>0</v>
      </c>
      <c r="DW17" s="43">
        <f t="shared" si="19"/>
        <v>20</v>
      </c>
      <c r="DX17" s="42">
        <f>IF(DW17&lt;&gt;20,RANK(DW17,$DW$4:$DW$23,1)+COUNTIF(DW$4:DW17,DW17)-1,20)</f>
        <v>20</v>
      </c>
      <c r="DY17" s="44" t="e">
        <f t="shared" si="20"/>
        <v>#DIV/0!</v>
      </c>
      <c r="DZ17" s="45" t="str">
        <f t="shared" si="21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40"/>
        <v>0</v>
      </c>
    </row>
    <row r="18" spans="1:134" ht="16" customHeight="1" x14ac:dyDescent="0.15">
      <c r="A18" s="10"/>
      <c r="B18" s="10"/>
      <c r="C18" s="120"/>
      <c r="D18" s="329" t="str">
        <f>classi!B118</f>
        <v>FS0_15</v>
      </c>
      <c r="E18" s="25">
        <f>classi!C118</f>
        <v>0</v>
      </c>
      <c r="F18" s="25">
        <f>classi!D118</f>
        <v>0</v>
      </c>
      <c r="G18" s="330">
        <f>classi!E118</f>
        <v>0</v>
      </c>
      <c r="H18" s="324"/>
      <c r="I18" s="46"/>
      <c r="J18" s="156"/>
      <c r="K18" s="397">
        <f t="shared" si="22"/>
        <v>1</v>
      </c>
      <c r="L18" s="405">
        <f t="shared" si="23"/>
        <v>0</v>
      </c>
      <c r="M18" s="338">
        <v>0</v>
      </c>
      <c r="N18" s="105">
        <v>0</v>
      </c>
      <c r="O18" s="105">
        <v>0</v>
      </c>
      <c r="P18" s="27"/>
      <c r="Q18" s="28">
        <f t="shared" si="24"/>
        <v>0</v>
      </c>
      <c r="R18" s="105">
        <v>0</v>
      </c>
      <c r="S18" s="105">
        <v>0</v>
      </c>
      <c r="T18" s="105">
        <f>0</f>
        <v>0</v>
      </c>
      <c r="U18" s="27"/>
      <c r="V18" s="28">
        <f t="shared" si="25"/>
        <v>0</v>
      </c>
      <c r="W18" s="105">
        <v>0</v>
      </c>
      <c r="X18" s="105">
        <v>0</v>
      </c>
      <c r="Y18" s="105">
        <v>0</v>
      </c>
      <c r="Z18" s="27"/>
      <c r="AA18" s="28">
        <f t="shared" si="26"/>
        <v>0</v>
      </c>
      <c r="AB18" s="105">
        <v>0</v>
      </c>
      <c r="AC18" s="105">
        <v>0</v>
      </c>
      <c r="AD18" s="105">
        <v>0</v>
      </c>
      <c r="AE18" s="27"/>
      <c r="AF18" s="339">
        <f t="shared" si="27"/>
        <v>0</v>
      </c>
      <c r="AG18" s="342">
        <v>0</v>
      </c>
      <c r="AH18" s="107">
        <v>0</v>
      </c>
      <c r="AI18" s="107">
        <v>0</v>
      </c>
      <c r="AJ18" s="27"/>
      <c r="AK18" s="28">
        <f t="shared" si="28"/>
        <v>0</v>
      </c>
      <c r="AL18" s="107">
        <v>0</v>
      </c>
      <c r="AM18" s="107">
        <v>0</v>
      </c>
      <c r="AN18" s="107">
        <v>0</v>
      </c>
      <c r="AO18" s="27"/>
      <c r="AP18" s="28">
        <f t="shared" si="29"/>
        <v>0</v>
      </c>
      <c r="AQ18" s="107">
        <v>0</v>
      </c>
      <c r="AR18" s="107">
        <v>0</v>
      </c>
      <c r="AS18" s="107">
        <v>0</v>
      </c>
      <c r="AT18" s="27"/>
      <c r="AU18" s="28">
        <f t="shared" si="30"/>
        <v>0</v>
      </c>
      <c r="AV18" s="107">
        <v>0</v>
      </c>
      <c r="AW18" s="107">
        <v>0</v>
      </c>
      <c r="AX18" s="107">
        <v>0</v>
      </c>
      <c r="AY18" s="27"/>
      <c r="AZ18" s="339">
        <f t="shared" si="31"/>
        <v>0</v>
      </c>
      <c r="BA18" s="362">
        <f t="shared" si="0"/>
        <v>0</v>
      </c>
      <c r="BB18" s="350">
        <v>0</v>
      </c>
      <c r="BC18" s="29">
        <v>0</v>
      </c>
      <c r="BD18" s="29">
        <v>0</v>
      </c>
      <c r="BE18" s="30"/>
      <c r="BF18" s="28">
        <f t="shared" si="32"/>
        <v>0</v>
      </c>
      <c r="BG18" s="29">
        <v>0</v>
      </c>
      <c r="BH18" s="29">
        <v>0</v>
      </c>
      <c r="BI18" s="29">
        <v>0</v>
      </c>
      <c r="BJ18" s="30"/>
      <c r="BK18" s="28">
        <f t="shared" si="1"/>
        <v>0</v>
      </c>
      <c r="BL18" s="29">
        <v>0</v>
      </c>
      <c r="BM18" s="29">
        <v>0</v>
      </c>
      <c r="BN18" s="29">
        <v>0</v>
      </c>
      <c r="BO18" s="30"/>
      <c r="BP18" s="28">
        <f t="shared" si="2"/>
        <v>0</v>
      </c>
      <c r="BQ18" s="29">
        <v>0</v>
      </c>
      <c r="BR18" s="29">
        <v>0</v>
      </c>
      <c r="BS18" s="29">
        <v>0</v>
      </c>
      <c r="BT18" s="30"/>
      <c r="BU18" s="28">
        <f t="shared" si="3"/>
        <v>0</v>
      </c>
      <c r="BV18" s="31">
        <v>0</v>
      </c>
      <c r="BW18" s="31">
        <v>0</v>
      </c>
      <c r="BX18" s="31">
        <v>0</v>
      </c>
      <c r="BY18" s="30"/>
      <c r="BZ18" s="28">
        <f t="shared" si="4"/>
        <v>0</v>
      </c>
      <c r="CA18" s="31">
        <v>0</v>
      </c>
      <c r="CB18" s="31">
        <v>0</v>
      </c>
      <c r="CC18" s="31">
        <v>0</v>
      </c>
      <c r="CD18" s="32"/>
      <c r="CE18" s="33">
        <f t="shared" si="5"/>
        <v>0</v>
      </c>
      <c r="CF18" s="34"/>
      <c r="CG18" s="35"/>
      <c r="CH18" s="35"/>
      <c r="CI18" s="30"/>
      <c r="CJ18" s="35"/>
      <c r="CK18" s="35"/>
      <c r="CL18" s="35"/>
      <c r="CM18" s="30"/>
      <c r="CN18" s="35"/>
      <c r="CO18" s="35"/>
      <c r="CP18" s="35"/>
      <c r="CQ18" s="30"/>
      <c r="CR18" s="35"/>
      <c r="CS18" s="35"/>
      <c r="CT18" s="35"/>
      <c r="CU18" s="30"/>
      <c r="CV18" s="35"/>
      <c r="CW18" s="35"/>
      <c r="CX18" s="35"/>
      <c r="CY18" s="30"/>
      <c r="CZ18" s="35"/>
      <c r="DA18" s="35"/>
      <c r="DB18" s="35"/>
      <c r="DC18" s="36"/>
      <c r="DD18" s="37"/>
      <c r="DE18" s="38">
        <f t="shared" si="33"/>
        <v>0</v>
      </c>
      <c r="DF18" s="39">
        <f t="shared" si="34"/>
        <v>0</v>
      </c>
      <c r="DG18" s="39">
        <f t="shared" si="35"/>
        <v>0</v>
      </c>
      <c r="DH18" s="27"/>
      <c r="DI18" s="351">
        <f t="shared" si="36"/>
        <v>0</v>
      </c>
      <c r="DJ18" s="158">
        <f t="shared" si="6"/>
        <v>0</v>
      </c>
      <c r="DK18" s="110">
        <f t="shared" si="7"/>
        <v>1</v>
      </c>
      <c r="DL18" s="41">
        <f t="shared" si="8"/>
        <v>0</v>
      </c>
      <c r="DM18" s="28">
        <f t="shared" si="9"/>
        <v>0</v>
      </c>
      <c r="DN18" s="28">
        <f t="shared" si="10"/>
        <v>1</v>
      </c>
      <c r="DO18" s="28">
        <f t="shared" si="11"/>
        <v>0</v>
      </c>
      <c r="DP18" s="28">
        <f t="shared" si="12"/>
        <v>0</v>
      </c>
      <c r="DQ18" s="28">
        <f t="shared" si="13"/>
        <v>1</v>
      </c>
      <c r="DR18" s="42">
        <f t="shared" si="14"/>
        <v>0</v>
      </c>
      <c r="DS18" s="42">
        <f t="shared" si="15"/>
        <v>0</v>
      </c>
      <c r="DT18" s="42">
        <f t="shared" si="16"/>
        <v>1</v>
      </c>
      <c r="DU18" s="42">
        <f t="shared" si="17"/>
        <v>0</v>
      </c>
      <c r="DV18" s="42">
        <f t="shared" si="18"/>
        <v>0</v>
      </c>
      <c r="DW18" s="43">
        <f t="shared" si="19"/>
        <v>20</v>
      </c>
      <c r="DX18" s="42">
        <f>IF(DW18&lt;&gt;20,RANK(DW18,$DW$4:$DW$23,1)+COUNTIF(DW$4:DW18,DW18)-1,20)</f>
        <v>20</v>
      </c>
      <c r="DY18" s="44" t="e">
        <f t="shared" si="20"/>
        <v>#DIV/0!</v>
      </c>
      <c r="DZ18" s="45" t="str">
        <f t="shared" si="21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40"/>
        <v>0</v>
      </c>
    </row>
    <row r="19" spans="1:134" ht="16" customHeight="1" x14ac:dyDescent="0.15">
      <c r="A19" s="10"/>
      <c r="B19" s="10"/>
      <c r="C19" s="120"/>
      <c r="D19" s="329" t="str">
        <f>classi!B119</f>
        <v>FS0_16</v>
      </c>
      <c r="E19" s="25">
        <f>classi!C119</f>
        <v>0</v>
      </c>
      <c r="F19" s="25">
        <f>classi!D119</f>
        <v>0</v>
      </c>
      <c r="G19" s="330">
        <f>classi!E119</f>
        <v>0</v>
      </c>
      <c r="H19" s="324"/>
      <c r="I19" s="46"/>
      <c r="J19" s="156"/>
      <c r="K19" s="397">
        <f t="shared" si="22"/>
        <v>1</v>
      </c>
      <c r="L19" s="405">
        <f t="shared" si="23"/>
        <v>0</v>
      </c>
      <c r="M19" s="338">
        <v>0</v>
      </c>
      <c r="N19" s="105">
        <v>0</v>
      </c>
      <c r="O19" s="105">
        <v>0</v>
      </c>
      <c r="P19" s="27"/>
      <c r="Q19" s="28">
        <f t="shared" si="24"/>
        <v>0</v>
      </c>
      <c r="R19" s="105">
        <v>0</v>
      </c>
      <c r="S19" s="105">
        <v>0</v>
      </c>
      <c r="T19" s="105">
        <f>0</f>
        <v>0</v>
      </c>
      <c r="U19" s="27"/>
      <c r="V19" s="28">
        <f t="shared" si="25"/>
        <v>0</v>
      </c>
      <c r="W19" s="105">
        <v>0</v>
      </c>
      <c r="X19" s="105">
        <v>0</v>
      </c>
      <c r="Y19" s="105">
        <v>0</v>
      </c>
      <c r="Z19" s="27"/>
      <c r="AA19" s="28">
        <f t="shared" si="26"/>
        <v>0</v>
      </c>
      <c r="AB19" s="105">
        <v>0</v>
      </c>
      <c r="AC19" s="105">
        <v>0</v>
      </c>
      <c r="AD19" s="105">
        <v>0</v>
      </c>
      <c r="AE19" s="27"/>
      <c r="AF19" s="339">
        <f t="shared" si="27"/>
        <v>0</v>
      </c>
      <c r="AG19" s="342">
        <v>0</v>
      </c>
      <c r="AH19" s="107">
        <v>0</v>
      </c>
      <c r="AI19" s="107">
        <v>0</v>
      </c>
      <c r="AJ19" s="27"/>
      <c r="AK19" s="28">
        <f t="shared" si="28"/>
        <v>0</v>
      </c>
      <c r="AL19" s="107">
        <v>0</v>
      </c>
      <c r="AM19" s="107">
        <v>0</v>
      </c>
      <c r="AN19" s="107">
        <v>0</v>
      </c>
      <c r="AO19" s="27"/>
      <c r="AP19" s="28">
        <f t="shared" si="29"/>
        <v>0</v>
      </c>
      <c r="AQ19" s="107">
        <v>0</v>
      </c>
      <c r="AR19" s="107">
        <v>0</v>
      </c>
      <c r="AS19" s="107">
        <v>0</v>
      </c>
      <c r="AT19" s="27"/>
      <c r="AU19" s="28">
        <f t="shared" si="30"/>
        <v>0</v>
      </c>
      <c r="AV19" s="107">
        <v>0</v>
      </c>
      <c r="AW19" s="107">
        <v>0</v>
      </c>
      <c r="AX19" s="107">
        <v>0</v>
      </c>
      <c r="AY19" s="27"/>
      <c r="AZ19" s="339">
        <f t="shared" si="31"/>
        <v>0</v>
      </c>
      <c r="BA19" s="362">
        <f t="shared" si="0"/>
        <v>0</v>
      </c>
      <c r="BB19" s="350">
        <v>0</v>
      </c>
      <c r="BC19" s="29">
        <v>0</v>
      </c>
      <c r="BD19" s="29">
        <v>0</v>
      </c>
      <c r="BE19" s="30"/>
      <c r="BF19" s="28">
        <f t="shared" si="32"/>
        <v>0</v>
      </c>
      <c r="BG19" s="29">
        <v>0</v>
      </c>
      <c r="BH19" s="29">
        <v>0</v>
      </c>
      <c r="BI19" s="29">
        <v>0</v>
      </c>
      <c r="BJ19" s="30"/>
      <c r="BK19" s="28">
        <f t="shared" si="1"/>
        <v>0</v>
      </c>
      <c r="BL19" s="29">
        <v>0</v>
      </c>
      <c r="BM19" s="29">
        <v>0</v>
      </c>
      <c r="BN19" s="29">
        <v>0</v>
      </c>
      <c r="BO19" s="30"/>
      <c r="BP19" s="28">
        <f t="shared" si="2"/>
        <v>0</v>
      </c>
      <c r="BQ19" s="29">
        <v>0</v>
      </c>
      <c r="BR19" s="29">
        <v>0</v>
      </c>
      <c r="BS19" s="29">
        <v>0</v>
      </c>
      <c r="BT19" s="30"/>
      <c r="BU19" s="28">
        <f t="shared" si="3"/>
        <v>0</v>
      </c>
      <c r="BV19" s="31">
        <v>0</v>
      </c>
      <c r="BW19" s="31">
        <v>0</v>
      </c>
      <c r="BX19" s="31">
        <v>0</v>
      </c>
      <c r="BY19" s="30"/>
      <c r="BZ19" s="28">
        <f t="shared" si="4"/>
        <v>0</v>
      </c>
      <c r="CA19" s="31">
        <v>0</v>
      </c>
      <c r="CB19" s="31">
        <v>0</v>
      </c>
      <c r="CC19" s="31">
        <v>0</v>
      </c>
      <c r="CD19" s="32"/>
      <c r="CE19" s="33">
        <f t="shared" si="5"/>
        <v>0</v>
      </c>
      <c r="CF19" s="34"/>
      <c r="CG19" s="35"/>
      <c r="CH19" s="35"/>
      <c r="CI19" s="30"/>
      <c r="CJ19" s="35"/>
      <c r="CK19" s="35"/>
      <c r="CL19" s="35"/>
      <c r="CM19" s="30"/>
      <c r="CN19" s="35"/>
      <c r="CO19" s="35"/>
      <c r="CP19" s="35"/>
      <c r="CQ19" s="30"/>
      <c r="CR19" s="35"/>
      <c r="CS19" s="35"/>
      <c r="CT19" s="35"/>
      <c r="CU19" s="30"/>
      <c r="CV19" s="35"/>
      <c r="CW19" s="35"/>
      <c r="CX19" s="35"/>
      <c r="CY19" s="30"/>
      <c r="CZ19" s="35"/>
      <c r="DA19" s="35"/>
      <c r="DB19" s="35"/>
      <c r="DC19" s="36"/>
      <c r="DD19" s="37"/>
      <c r="DE19" s="38">
        <f t="shared" si="33"/>
        <v>0</v>
      </c>
      <c r="DF19" s="39">
        <f t="shared" si="34"/>
        <v>0</v>
      </c>
      <c r="DG19" s="39">
        <f t="shared" si="35"/>
        <v>0</v>
      </c>
      <c r="DH19" s="27"/>
      <c r="DI19" s="351">
        <f t="shared" si="36"/>
        <v>0</v>
      </c>
      <c r="DJ19" s="158">
        <f t="shared" si="6"/>
        <v>0</v>
      </c>
      <c r="DK19" s="110">
        <f t="shared" si="7"/>
        <v>1</v>
      </c>
      <c r="DL19" s="41">
        <f t="shared" si="8"/>
        <v>0</v>
      </c>
      <c r="DM19" s="28">
        <f t="shared" si="9"/>
        <v>0</v>
      </c>
      <c r="DN19" s="28">
        <f t="shared" si="10"/>
        <v>1</v>
      </c>
      <c r="DO19" s="28">
        <f t="shared" si="11"/>
        <v>0</v>
      </c>
      <c r="DP19" s="28">
        <f t="shared" si="12"/>
        <v>0</v>
      </c>
      <c r="DQ19" s="28">
        <f t="shared" si="13"/>
        <v>1</v>
      </c>
      <c r="DR19" s="42">
        <f t="shared" si="14"/>
        <v>0</v>
      </c>
      <c r="DS19" s="42">
        <f t="shared" si="15"/>
        <v>0</v>
      </c>
      <c r="DT19" s="42">
        <f t="shared" si="16"/>
        <v>1</v>
      </c>
      <c r="DU19" s="42">
        <f t="shared" si="17"/>
        <v>0</v>
      </c>
      <c r="DV19" s="42">
        <f t="shared" si="18"/>
        <v>0</v>
      </c>
      <c r="DW19" s="43">
        <f t="shared" si="19"/>
        <v>20</v>
      </c>
      <c r="DX19" s="42">
        <f>IF(DW19&lt;&gt;20,RANK(DW19,$DW$4:$DW$23,1)+COUNTIF(DW$4:DW19,DW19)-1,20)</f>
        <v>20</v>
      </c>
      <c r="DY19" s="44" t="e">
        <f t="shared" si="20"/>
        <v>#DIV/0!</v>
      </c>
      <c r="DZ19" s="45" t="str">
        <f t="shared" si="21"/>
        <v>-</v>
      </c>
      <c r="EA19" s="96"/>
      <c r="EB19" s="103">
        <f t="shared" si="37"/>
        <v>0</v>
      </c>
      <c r="EC19" s="103">
        <f t="shared" si="38"/>
        <v>0</v>
      </c>
      <c r="ED19" s="103">
        <f t="shared" si="40"/>
        <v>0</v>
      </c>
    </row>
    <row r="20" spans="1:134" ht="16" customHeight="1" x14ac:dyDescent="0.15">
      <c r="A20" s="10"/>
      <c r="B20" s="10"/>
      <c r="C20" s="120"/>
      <c r="D20" s="329" t="str">
        <f>classi!B120</f>
        <v>FS0_17</v>
      </c>
      <c r="E20" s="25">
        <f>classi!C120</f>
        <v>0</v>
      </c>
      <c r="F20" s="25">
        <f>classi!D120</f>
        <v>0</v>
      </c>
      <c r="G20" s="330">
        <f>classi!E120</f>
        <v>0</v>
      </c>
      <c r="H20" s="324"/>
      <c r="I20" s="46"/>
      <c r="J20" s="156"/>
      <c r="K20" s="397">
        <f t="shared" si="22"/>
        <v>1</v>
      </c>
      <c r="L20" s="405">
        <f t="shared" si="23"/>
        <v>0</v>
      </c>
      <c r="M20" s="338">
        <v>0</v>
      </c>
      <c r="N20" s="105">
        <v>0</v>
      </c>
      <c r="O20" s="105">
        <v>0</v>
      </c>
      <c r="P20" s="27"/>
      <c r="Q20" s="28">
        <f t="shared" si="24"/>
        <v>0</v>
      </c>
      <c r="R20" s="105">
        <v>0</v>
      </c>
      <c r="S20" s="105">
        <v>0</v>
      </c>
      <c r="T20" s="105">
        <f>0</f>
        <v>0</v>
      </c>
      <c r="U20" s="27"/>
      <c r="V20" s="28">
        <f t="shared" si="25"/>
        <v>0</v>
      </c>
      <c r="W20" s="105">
        <v>0</v>
      </c>
      <c r="X20" s="105">
        <v>0</v>
      </c>
      <c r="Y20" s="105">
        <v>0</v>
      </c>
      <c r="Z20" s="27"/>
      <c r="AA20" s="28">
        <f t="shared" si="26"/>
        <v>0</v>
      </c>
      <c r="AB20" s="105">
        <v>0</v>
      </c>
      <c r="AC20" s="105">
        <v>0</v>
      </c>
      <c r="AD20" s="105">
        <v>0</v>
      </c>
      <c r="AE20" s="27"/>
      <c r="AF20" s="339">
        <f t="shared" si="27"/>
        <v>0</v>
      </c>
      <c r="AG20" s="342">
        <v>0</v>
      </c>
      <c r="AH20" s="107">
        <v>0</v>
      </c>
      <c r="AI20" s="107">
        <v>0</v>
      </c>
      <c r="AJ20" s="27"/>
      <c r="AK20" s="28">
        <f t="shared" si="28"/>
        <v>0</v>
      </c>
      <c r="AL20" s="107">
        <v>0</v>
      </c>
      <c r="AM20" s="107">
        <v>0</v>
      </c>
      <c r="AN20" s="107">
        <v>0</v>
      </c>
      <c r="AO20" s="27"/>
      <c r="AP20" s="28">
        <f t="shared" si="29"/>
        <v>0</v>
      </c>
      <c r="AQ20" s="107">
        <v>0</v>
      </c>
      <c r="AR20" s="107">
        <v>0</v>
      </c>
      <c r="AS20" s="107">
        <v>0</v>
      </c>
      <c r="AT20" s="27"/>
      <c r="AU20" s="28">
        <f t="shared" si="30"/>
        <v>0</v>
      </c>
      <c r="AV20" s="107">
        <v>0</v>
      </c>
      <c r="AW20" s="107">
        <v>0</v>
      </c>
      <c r="AX20" s="107">
        <v>0</v>
      </c>
      <c r="AY20" s="27"/>
      <c r="AZ20" s="339">
        <f t="shared" si="31"/>
        <v>0</v>
      </c>
      <c r="BA20" s="362">
        <f t="shared" si="0"/>
        <v>0</v>
      </c>
      <c r="BB20" s="350">
        <v>0</v>
      </c>
      <c r="BC20" s="29">
        <v>0</v>
      </c>
      <c r="BD20" s="29">
        <v>0</v>
      </c>
      <c r="BE20" s="30"/>
      <c r="BF20" s="28">
        <f t="shared" si="32"/>
        <v>0</v>
      </c>
      <c r="BG20" s="29">
        <v>0</v>
      </c>
      <c r="BH20" s="29">
        <v>0</v>
      </c>
      <c r="BI20" s="29">
        <v>0</v>
      </c>
      <c r="BJ20" s="30"/>
      <c r="BK20" s="28">
        <f t="shared" si="1"/>
        <v>0</v>
      </c>
      <c r="BL20" s="29">
        <v>0</v>
      </c>
      <c r="BM20" s="29">
        <v>0</v>
      </c>
      <c r="BN20" s="29">
        <v>0</v>
      </c>
      <c r="BO20" s="30"/>
      <c r="BP20" s="28">
        <f t="shared" si="2"/>
        <v>0</v>
      </c>
      <c r="BQ20" s="29">
        <v>0</v>
      </c>
      <c r="BR20" s="29">
        <v>0</v>
      </c>
      <c r="BS20" s="29">
        <v>0</v>
      </c>
      <c r="BT20" s="30"/>
      <c r="BU20" s="28">
        <f t="shared" si="3"/>
        <v>0</v>
      </c>
      <c r="BV20" s="31">
        <v>0</v>
      </c>
      <c r="BW20" s="31">
        <v>0</v>
      </c>
      <c r="BX20" s="31">
        <v>0</v>
      </c>
      <c r="BY20" s="30"/>
      <c r="BZ20" s="28">
        <f t="shared" si="4"/>
        <v>0</v>
      </c>
      <c r="CA20" s="31">
        <v>0</v>
      </c>
      <c r="CB20" s="31">
        <v>0</v>
      </c>
      <c r="CC20" s="31">
        <v>0</v>
      </c>
      <c r="CD20" s="32"/>
      <c r="CE20" s="33">
        <f t="shared" si="5"/>
        <v>0</v>
      </c>
      <c r="CF20" s="34"/>
      <c r="CG20" s="35"/>
      <c r="CH20" s="35"/>
      <c r="CI20" s="30"/>
      <c r="CJ20" s="35"/>
      <c r="CK20" s="35"/>
      <c r="CL20" s="35"/>
      <c r="CM20" s="30"/>
      <c r="CN20" s="35"/>
      <c r="CO20" s="35"/>
      <c r="CP20" s="35"/>
      <c r="CQ20" s="30"/>
      <c r="CR20" s="35"/>
      <c r="CS20" s="35"/>
      <c r="CT20" s="35"/>
      <c r="CU20" s="30"/>
      <c r="CV20" s="35"/>
      <c r="CW20" s="35"/>
      <c r="CX20" s="35"/>
      <c r="CY20" s="30"/>
      <c r="CZ20" s="35"/>
      <c r="DA20" s="35"/>
      <c r="DB20" s="35"/>
      <c r="DC20" s="36"/>
      <c r="DD20" s="37"/>
      <c r="DE20" s="38">
        <f t="shared" si="33"/>
        <v>0</v>
      </c>
      <c r="DF20" s="39">
        <f t="shared" si="34"/>
        <v>0</v>
      </c>
      <c r="DG20" s="39">
        <f t="shared" si="35"/>
        <v>0</v>
      </c>
      <c r="DH20" s="27"/>
      <c r="DI20" s="351">
        <f t="shared" si="36"/>
        <v>0</v>
      </c>
      <c r="DJ20" s="158">
        <f t="shared" si="6"/>
        <v>0</v>
      </c>
      <c r="DK20" s="110">
        <f t="shared" si="7"/>
        <v>1</v>
      </c>
      <c r="DL20" s="41">
        <f t="shared" si="8"/>
        <v>0</v>
      </c>
      <c r="DM20" s="28">
        <f t="shared" si="9"/>
        <v>0</v>
      </c>
      <c r="DN20" s="28">
        <f t="shared" si="10"/>
        <v>1</v>
      </c>
      <c r="DO20" s="28">
        <f t="shared" si="11"/>
        <v>0</v>
      </c>
      <c r="DP20" s="28">
        <f t="shared" si="12"/>
        <v>0</v>
      </c>
      <c r="DQ20" s="28">
        <f t="shared" si="13"/>
        <v>1</v>
      </c>
      <c r="DR20" s="42">
        <f t="shared" si="14"/>
        <v>0</v>
      </c>
      <c r="DS20" s="42">
        <f t="shared" si="15"/>
        <v>0</v>
      </c>
      <c r="DT20" s="42">
        <f t="shared" si="16"/>
        <v>1</v>
      </c>
      <c r="DU20" s="42">
        <f t="shared" si="17"/>
        <v>0</v>
      </c>
      <c r="DV20" s="42">
        <f t="shared" si="18"/>
        <v>0</v>
      </c>
      <c r="DW20" s="43">
        <f t="shared" si="19"/>
        <v>20</v>
      </c>
      <c r="DX20" s="42">
        <f>IF(DW20&lt;&gt;20,RANK(DW20,$DW$4:$DW$23,1)+COUNTIF(DW$4:DW20,DW20)-1,20)</f>
        <v>20</v>
      </c>
      <c r="DY20" s="44" t="e">
        <f t="shared" si="20"/>
        <v>#DIV/0!</v>
      </c>
      <c r="DZ20" s="45" t="str">
        <f t="shared" si="21"/>
        <v>-</v>
      </c>
      <c r="EA20" s="96"/>
      <c r="EB20" s="103">
        <f t="shared" si="37"/>
        <v>0</v>
      </c>
      <c r="EC20" s="103">
        <f t="shared" si="38"/>
        <v>0</v>
      </c>
      <c r="ED20" s="103">
        <f t="shared" si="40"/>
        <v>0</v>
      </c>
    </row>
    <row r="21" spans="1:134" ht="16" customHeight="1" x14ac:dyDescent="0.15">
      <c r="A21" s="10"/>
      <c r="B21" s="10"/>
      <c r="C21" s="120"/>
      <c r="D21" s="329" t="str">
        <f>classi!B121</f>
        <v>FS0_18</v>
      </c>
      <c r="E21" s="25">
        <f>classi!C121</f>
        <v>0</v>
      </c>
      <c r="F21" s="25">
        <f>classi!D121</f>
        <v>0</v>
      </c>
      <c r="G21" s="330">
        <f>classi!E121</f>
        <v>0</v>
      </c>
      <c r="H21" s="324"/>
      <c r="I21" s="46"/>
      <c r="J21" s="156"/>
      <c r="K21" s="397">
        <f t="shared" si="22"/>
        <v>1</v>
      </c>
      <c r="L21" s="405">
        <f t="shared" si="23"/>
        <v>0</v>
      </c>
      <c r="M21" s="338">
        <v>0</v>
      </c>
      <c r="N21" s="105">
        <v>0</v>
      </c>
      <c r="O21" s="105">
        <v>0</v>
      </c>
      <c r="P21" s="27"/>
      <c r="Q21" s="28">
        <f t="shared" si="24"/>
        <v>0</v>
      </c>
      <c r="R21" s="105">
        <v>0</v>
      </c>
      <c r="S21" s="105">
        <v>0</v>
      </c>
      <c r="T21" s="105">
        <f>0</f>
        <v>0</v>
      </c>
      <c r="U21" s="27"/>
      <c r="V21" s="28">
        <f t="shared" si="25"/>
        <v>0</v>
      </c>
      <c r="W21" s="105">
        <v>0</v>
      </c>
      <c r="X21" s="105">
        <v>0</v>
      </c>
      <c r="Y21" s="105">
        <v>0</v>
      </c>
      <c r="Z21" s="27"/>
      <c r="AA21" s="28">
        <f t="shared" si="26"/>
        <v>0</v>
      </c>
      <c r="AB21" s="105">
        <v>0</v>
      </c>
      <c r="AC21" s="105">
        <v>0</v>
      </c>
      <c r="AD21" s="105">
        <v>0</v>
      </c>
      <c r="AE21" s="27"/>
      <c r="AF21" s="339">
        <f t="shared" si="27"/>
        <v>0</v>
      </c>
      <c r="AG21" s="342">
        <v>0</v>
      </c>
      <c r="AH21" s="107">
        <v>0</v>
      </c>
      <c r="AI21" s="107">
        <v>0</v>
      </c>
      <c r="AJ21" s="27"/>
      <c r="AK21" s="28">
        <f t="shared" si="28"/>
        <v>0</v>
      </c>
      <c r="AL21" s="107">
        <v>0</v>
      </c>
      <c r="AM21" s="107">
        <v>0</v>
      </c>
      <c r="AN21" s="107">
        <v>0</v>
      </c>
      <c r="AO21" s="27"/>
      <c r="AP21" s="28">
        <f t="shared" si="29"/>
        <v>0</v>
      </c>
      <c r="AQ21" s="107">
        <v>0</v>
      </c>
      <c r="AR21" s="107">
        <v>0</v>
      </c>
      <c r="AS21" s="107">
        <v>0</v>
      </c>
      <c r="AT21" s="27"/>
      <c r="AU21" s="28">
        <f t="shared" si="30"/>
        <v>0</v>
      </c>
      <c r="AV21" s="107">
        <v>0</v>
      </c>
      <c r="AW21" s="107">
        <v>0</v>
      </c>
      <c r="AX21" s="107">
        <v>0</v>
      </c>
      <c r="AY21" s="27"/>
      <c r="AZ21" s="339">
        <f t="shared" si="31"/>
        <v>0</v>
      </c>
      <c r="BA21" s="362">
        <f t="shared" si="0"/>
        <v>0</v>
      </c>
      <c r="BB21" s="350">
        <v>0</v>
      </c>
      <c r="BC21" s="29">
        <v>0</v>
      </c>
      <c r="BD21" s="29">
        <v>0</v>
      </c>
      <c r="BE21" s="30"/>
      <c r="BF21" s="28">
        <f t="shared" si="32"/>
        <v>0</v>
      </c>
      <c r="BG21" s="29">
        <v>0</v>
      </c>
      <c r="BH21" s="29">
        <v>0</v>
      </c>
      <c r="BI21" s="29">
        <v>0</v>
      </c>
      <c r="BJ21" s="30"/>
      <c r="BK21" s="28">
        <f t="shared" si="1"/>
        <v>0</v>
      </c>
      <c r="BL21" s="29">
        <v>0</v>
      </c>
      <c r="BM21" s="29">
        <v>0</v>
      </c>
      <c r="BN21" s="29">
        <v>0</v>
      </c>
      <c r="BO21" s="30"/>
      <c r="BP21" s="28">
        <f t="shared" si="2"/>
        <v>0</v>
      </c>
      <c r="BQ21" s="29">
        <v>0</v>
      </c>
      <c r="BR21" s="29">
        <v>0</v>
      </c>
      <c r="BS21" s="29">
        <v>0</v>
      </c>
      <c r="BT21" s="30"/>
      <c r="BU21" s="28">
        <f t="shared" si="3"/>
        <v>0</v>
      </c>
      <c r="BV21" s="31">
        <v>0</v>
      </c>
      <c r="BW21" s="31">
        <v>0</v>
      </c>
      <c r="BX21" s="31">
        <v>0</v>
      </c>
      <c r="BY21" s="30"/>
      <c r="BZ21" s="28">
        <f t="shared" si="4"/>
        <v>0</v>
      </c>
      <c r="CA21" s="31">
        <v>0</v>
      </c>
      <c r="CB21" s="31">
        <v>0</v>
      </c>
      <c r="CC21" s="31">
        <v>0</v>
      </c>
      <c r="CD21" s="32"/>
      <c r="CE21" s="33">
        <f t="shared" si="5"/>
        <v>0</v>
      </c>
      <c r="CF21" s="34"/>
      <c r="CG21" s="35"/>
      <c r="CH21" s="35"/>
      <c r="CI21" s="30"/>
      <c r="CJ21" s="35"/>
      <c r="CK21" s="35"/>
      <c r="CL21" s="35"/>
      <c r="CM21" s="30"/>
      <c r="CN21" s="35"/>
      <c r="CO21" s="35"/>
      <c r="CP21" s="35"/>
      <c r="CQ21" s="30"/>
      <c r="CR21" s="35"/>
      <c r="CS21" s="35"/>
      <c r="CT21" s="35"/>
      <c r="CU21" s="30"/>
      <c r="CV21" s="35"/>
      <c r="CW21" s="35"/>
      <c r="CX21" s="35"/>
      <c r="CY21" s="30"/>
      <c r="CZ21" s="35"/>
      <c r="DA21" s="35"/>
      <c r="DB21" s="35"/>
      <c r="DC21" s="36"/>
      <c r="DD21" s="37"/>
      <c r="DE21" s="38">
        <f t="shared" si="33"/>
        <v>0</v>
      </c>
      <c r="DF21" s="39">
        <f t="shared" si="34"/>
        <v>0</v>
      </c>
      <c r="DG21" s="39">
        <f t="shared" si="35"/>
        <v>0</v>
      </c>
      <c r="DH21" s="27"/>
      <c r="DI21" s="351">
        <f t="shared" si="36"/>
        <v>0</v>
      </c>
      <c r="DJ21" s="158">
        <f t="shared" si="6"/>
        <v>0</v>
      </c>
      <c r="DK21" s="110">
        <f t="shared" si="7"/>
        <v>1</v>
      </c>
      <c r="DL21" s="41">
        <f t="shared" si="8"/>
        <v>0</v>
      </c>
      <c r="DM21" s="28">
        <f t="shared" si="9"/>
        <v>0</v>
      </c>
      <c r="DN21" s="28">
        <f t="shared" si="10"/>
        <v>1</v>
      </c>
      <c r="DO21" s="28">
        <f t="shared" si="11"/>
        <v>0</v>
      </c>
      <c r="DP21" s="28">
        <f t="shared" si="12"/>
        <v>0</v>
      </c>
      <c r="DQ21" s="28">
        <f t="shared" si="13"/>
        <v>1</v>
      </c>
      <c r="DR21" s="42">
        <f t="shared" si="14"/>
        <v>0</v>
      </c>
      <c r="DS21" s="42">
        <f t="shared" si="15"/>
        <v>0</v>
      </c>
      <c r="DT21" s="42">
        <f t="shared" si="16"/>
        <v>1</v>
      </c>
      <c r="DU21" s="42">
        <f t="shared" si="17"/>
        <v>0</v>
      </c>
      <c r="DV21" s="42">
        <f t="shared" si="18"/>
        <v>0</v>
      </c>
      <c r="DW21" s="43">
        <f t="shared" si="19"/>
        <v>20</v>
      </c>
      <c r="DX21" s="42">
        <f>IF(DW21&lt;&gt;20,RANK(DW21,$DW$4:$DW$23,1)+COUNTIF(DW$4:DW21,DW21)-1,20)</f>
        <v>20</v>
      </c>
      <c r="DY21" s="44" t="e">
        <f t="shared" si="20"/>
        <v>#DIV/0!</v>
      </c>
      <c r="DZ21" s="45" t="str">
        <f t="shared" si="21"/>
        <v>-</v>
      </c>
      <c r="EA21" s="96"/>
      <c r="EB21" s="103">
        <f t="shared" si="37"/>
        <v>0</v>
      </c>
      <c r="EC21" s="103">
        <f t="shared" si="38"/>
        <v>0</v>
      </c>
      <c r="ED21" s="103">
        <f t="shared" si="40"/>
        <v>0</v>
      </c>
    </row>
    <row r="22" spans="1:134" ht="16" customHeight="1" x14ac:dyDescent="0.15">
      <c r="A22" s="10"/>
      <c r="B22" s="10"/>
      <c r="C22" s="120"/>
      <c r="D22" s="329" t="str">
        <f>classi!B122</f>
        <v>FS0_19</v>
      </c>
      <c r="E22" s="25">
        <f>classi!C122</f>
        <v>0</v>
      </c>
      <c r="F22" s="25">
        <f>classi!D122</f>
        <v>0</v>
      </c>
      <c r="G22" s="330">
        <f>classi!E122</f>
        <v>0</v>
      </c>
      <c r="H22" s="324"/>
      <c r="I22" s="46"/>
      <c r="J22" s="156"/>
      <c r="K22" s="397">
        <f t="shared" si="22"/>
        <v>1</v>
      </c>
      <c r="L22" s="405">
        <f t="shared" si="23"/>
        <v>0</v>
      </c>
      <c r="M22" s="338">
        <v>0</v>
      </c>
      <c r="N22" s="105">
        <v>0</v>
      </c>
      <c r="O22" s="105">
        <v>0</v>
      </c>
      <c r="P22" s="27"/>
      <c r="Q22" s="28">
        <f t="shared" si="24"/>
        <v>0</v>
      </c>
      <c r="R22" s="105">
        <v>0</v>
      </c>
      <c r="S22" s="105">
        <v>0</v>
      </c>
      <c r="T22" s="105">
        <f>0</f>
        <v>0</v>
      </c>
      <c r="U22" s="27"/>
      <c r="V22" s="28">
        <f t="shared" si="25"/>
        <v>0</v>
      </c>
      <c r="W22" s="105">
        <v>0</v>
      </c>
      <c r="X22" s="105">
        <v>0</v>
      </c>
      <c r="Y22" s="105">
        <v>0</v>
      </c>
      <c r="Z22" s="27"/>
      <c r="AA22" s="28">
        <f t="shared" si="26"/>
        <v>0</v>
      </c>
      <c r="AB22" s="105">
        <v>0</v>
      </c>
      <c r="AC22" s="105">
        <v>0</v>
      </c>
      <c r="AD22" s="105">
        <v>0</v>
      </c>
      <c r="AE22" s="27"/>
      <c r="AF22" s="339">
        <f t="shared" si="27"/>
        <v>0</v>
      </c>
      <c r="AG22" s="342">
        <v>0</v>
      </c>
      <c r="AH22" s="107">
        <v>0</v>
      </c>
      <c r="AI22" s="107">
        <v>0</v>
      </c>
      <c r="AJ22" s="27"/>
      <c r="AK22" s="28">
        <f t="shared" si="28"/>
        <v>0</v>
      </c>
      <c r="AL22" s="107">
        <v>0</v>
      </c>
      <c r="AM22" s="107">
        <v>0</v>
      </c>
      <c r="AN22" s="107">
        <v>0</v>
      </c>
      <c r="AO22" s="27"/>
      <c r="AP22" s="28">
        <f t="shared" si="29"/>
        <v>0</v>
      </c>
      <c r="AQ22" s="107">
        <v>0</v>
      </c>
      <c r="AR22" s="107">
        <v>0</v>
      </c>
      <c r="AS22" s="107">
        <v>0</v>
      </c>
      <c r="AT22" s="27"/>
      <c r="AU22" s="28">
        <f t="shared" si="30"/>
        <v>0</v>
      </c>
      <c r="AV22" s="107">
        <v>0</v>
      </c>
      <c r="AW22" s="107">
        <v>0</v>
      </c>
      <c r="AX22" s="107">
        <v>0</v>
      </c>
      <c r="AY22" s="27"/>
      <c r="AZ22" s="339">
        <f t="shared" si="31"/>
        <v>0</v>
      </c>
      <c r="BA22" s="362">
        <f t="shared" si="0"/>
        <v>0</v>
      </c>
      <c r="BB22" s="350">
        <v>0</v>
      </c>
      <c r="BC22" s="29">
        <v>0</v>
      </c>
      <c r="BD22" s="29">
        <v>0</v>
      </c>
      <c r="BE22" s="30"/>
      <c r="BF22" s="28">
        <f t="shared" si="32"/>
        <v>0</v>
      </c>
      <c r="BG22" s="29">
        <v>0</v>
      </c>
      <c r="BH22" s="29">
        <v>0</v>
      </c>
      <c r="BI22" s="29">
        <v>0</v>
      </c>
      <c r="BJ22" s="30"/>
      <c r="BK22" s="28">
        <f t="shared" si="1"/>
        <v>0</v>
      </c>
      <c r="BL22" s="29">
        <v>0</v>
      </c>
      <c r="BM22" s="29">
        <v>0</v>
      </c>
      <c r="BN22" s="29">
        <v>0</v>
      </c>
      <c r="BO22" s="30"/>
      <c r="BP22" s="28">
        <f t="shared" si="2"/>
        <v>0</v>
      </c>
      <c r="BQ22" s="29">
        <v>0</v>
      </c>
      <c r="BR22" s="29">
        <v>0</v>
      </c>
      <c r="BS22" s="29">
        <v>0</v>
      </c>
      <c r="BT22" s="30"/>
      <c r="BU22" s="28">
        <f t="shared" si="3"/>
        <v>0</v>
      </c>
      <c r="BV22" s="31">
        <v>0</v>
      </c>
      <c r="BW22" s="31">
        <v>0</v>
      </c>
      <c r="BX22" s="31">
        <v>0</v>
      </c>
      <c r="BY22" s="30"/>
      <c r="BZ22" s="28">
        <f t="shared" si="4"/>
        <v>0</v>
      </c>
      <c r="CA22" s="31">
        <v>0</v>
      </c>
      <c r="CB22" s="31">
        <v>0</v>
      </c>
      <c r="CC22" s="31">
        <v>0</v>
      </c>
      <c r="CD22" s="32"/>
      <c r="CE22" s="33">
        <f t="shared" si="5"/>
        <v>0</v>
      </c>
      <c r="CF22" s="34"/>
      <c r="CG22" s="35"/>
      <c r="CH22" s="35"/>
      <c r="CI22" s="30"/>
      <c r="CJ22" s="35"/>
      <c r="CK22" s="35"/>
      <c r="CL22" s="35"/>
      <c r="CM22" s="30"/>
      <c r="CN22" s="35"/>
      <c r="CO22" s="35"/>
      <c r="CP22" s="35"/>
      <c r="CQ22" s="30"/>
      <c r="CR22" s="35"/>
      <c r="CS22" s="35"/>
      <c r="CT22" s="35"/>
      <c r="CU22" s="30"/>
      <c r="CV22" s="35"/>
      <c r="CW22" s="35"/>
      <c r="CX22" s="35"/>
      <c r="CY22" s="30"/>
      <c r="CZ22" s="35"/>
      <c r="DA22" s="35"/>
      <c r="DB22" s="35"/>
      <c r="DC22" s="36"/>
      <c r="DD22" s="37"/>
      <c r="DE22" s="38">
        <f t="shared" si="33"/>
        <v>0</v>
      </c>
      <c r="DF22" s="39">
        <f t="shared" si="34"/>
        <v>0</v>
      </c>
      <c r="DG22" s="39">
        <f t="shared" si="35"/>
        <v>0</v>
      </c>
      <c r="DH22" s="27"/>
      <c r="DI22" s="351">
        <f t="shared" si="36"/>
        <v>0</v>
      </c>
      <c r="DJ22" s="158">
        <f t="shared" si="6"/>
        <v>0</v>
      </c>
      <c r="DK22" s="110">
        <f t="shared" si="7"/>
        <v>1</v>
      </c>
      <c r="DL22" s="41">
        <f t="shared" si="8"/>
        <v>0</v>
      </c>
      <c r="DM22" s="28">
        <f t="shared" si="9"/>
        <v>0</v>
      </c>
      <c r="DN22" s="28">
        <f t="shared" si="10"/>
        <v>1</v>
      </c>
      <c r="DO22" s="28">
        <f t="shared" si="11"/>
        <v>0</v>
      </c>
      <c r="DP22" s="28">
        <f t="shared" si="12"/>
        <v>0</v>
      </c>
      <c r="DQ22" s="28">
        <f t="shared" si="13"/>
        <v>1</v>
      </c>
      <c r="DR22" s="42">
        <f t="shared" si="14"/>
        <v>0</v>
      </c>
      <c r="DS22" s="42">
        <f t="shared" si="15"/>
        <v>0</v>
      </c>
      <c r="DT22" s="42">
        <f t="shared" si="16"/>
        <v>1</v>
      </c>
      <c r="DU22" s="42">
        <f t="shared" si="17"/>
        <v>0</v>
      </c>
      <c r="DV22" s="42">
        <f t="shared" si="18"/>
        <v>0</v>
      </c>
      <c r="DW22" s="43">
        <f t="shared" si="19"/>
        <v>20</v>
      </c>
      <c r="DX22" s="42">
        <f>IF(DW22&lt;&gt;20,RANK(DW22,$DW$4:$DW$23,1)+COUNTIF(DW$4:DW22,DW22)-1,20)</f>
        <v>20</v>
      </c>
      <c r="DY22" s="44" t="e">
        <f t="shared" si="20"/>
        <v>#DIV/0!</v>
      </c>
      <c r="DZ22" s="45" t="str">
        <f t="shared" si="21"/>
        <v>-</v>
      </c>
      <c r="EA22" s="96"/>
      <c r="EB22" s="103">
        <f t="shared" si="37"/>
        <v>0</v>
      </c>
      <c r="EC22" s="103">
        <f t="shared" si="38"/>
        <v>0</v>
      </c>
      <c r="ED22" s="103">
        <f t="shared" si="40"/>
        <v>0</v>
      </c>
    </row>
    <row r="23" spans="1:134" ht="16.5" customHeight="1" thickBot="1" x14ac:dyDescent="0.2">
      <c r="A23" s="10"/>
      <c r="B23" s="10"/>
      <c r="C23" s="120"/>
      <c r="D23" s="332" t="str">
        <f>classi!B123</f>
        <v>FS0_20</v>
      </c>
      <c r="E23" s="93">
        <f>classi!C123</f>
        <v>0</v>
      </c>
      <c r="F23" s="93">
        <f>classi!D123</f>
        <v>0</v>
      </c>
      <c r="G23" s="333">
        <f>classi!E123</f>
        <v>0</v>
      </c>
      <c r="H23" s="325"/>
      <c r="I23" s="92"/>
      <c r="J23" s="336"/>
      <c r="K23" s="398">
        <f t="shared" si="22"/>
        <v>1</v>
      </c>
      <c r="L23" s="407">
        <f t="shared" si="23"/>
        <v>0</v>
      </c>
      <c r="M23" s="340">
        <v>0</v>
      </c>
      <c r="N23" s="106">
        <v>0</v>
      </c>
      <c r="O23" s="106">
        <v>0</v>
      </c>
      <c r="P23" s="94"/>
      <c r="Q23" s="95">
        <f t="shared" si="24"/>
        <v>0</v>
      </c>
      <c r="R23" s="106">
        <v>0</v>
      </c>
      <c r="S23" s="106">
        <v>0</v>
      </c>
      <c r="T23" s="106">
        <f>0</f>
        <v>0</v>
      </c>
      <c r="U23" s="94"/>
      <c r="V23" s="95">
        <f t="shared" si="25"/>
        <v>0</v>
      </c>
      <c r="W23" s="106">
        <v>0</v>
      </c>
      <c r="X23" s="106">
        <v>0</v>
      </c>
      <c r="Y23" s="106">
        <v>0</v>
      </c>
      <c r="Z23" s="94"/>
      <c r="AA23" s="95">
        <f t="shared" si="26"/>
        <v>0</v>
      </c>
      <c r="AB23" s="106">
        <v>0</v>
      </c>
      <c r="AC23" s="106">
        <v>0</v>
      </c>
      <c r="AD23" s="106">
        <v>0</v>
      </c>
      <c r="AE23" s="94"/>
      <c r="AF23" s="341">
        <f t="shared" si="27"/>
        <v>0</v>
      </c>
      <c r="AG23" s="343">
        <v>0</v>
      </c>
      <c r="AH23" s="108">
        <v>0</v>
      </c>
      <c r="AI23" s="108">
        <v>0</v>
      </c>
      <c r="AJ23" s="94"/>
      <c r="AK23" s="95">
        <f t="shared" si="28"/>
        <v>0</v>
      </c>
      <c r="AL23" s="108">
        <v>0</v>
      </c>
      <c r="AM23" s="108">
        <v>0</v>
      </c>
      <c r="AN23" s="108">
        <v>0</v>
      </c>
      <c r="AO23" s="94"/>
      <c r="AP23" s="95">
        <f t="shared" si="29"/>
        <v>0</v>
      </c>
      <c r="AQ23" s="108">
        <v>0</v>
      </c>
      <c r="AR23" s="108">
        <v>0</v>
      </c>
      <c r="AS23" s="108">
        <v>0</v>
      </c>
      <c r="AT23" s="94"/>
      <c r="AU23" s="95">
        <f t="shared" si="30"/>
        <v>0</v>
      </c>
      <c r="AV23" s="108">
        <v>0</v>
      </c>
      <c r="AW23" s="108">
        <v>0</v>
      </c>
      <c r="AX23" s="108">
        <v>0</v>
      </c>
      <c r="AY23" s="94"/>
      <c r="AZ23" s="341">
        <f t="shared" si="31"/>
        <v>0</v>
      </c>
      <c r="BA23" s="369">
        <f t="shared" si="0"/>
        <v>0</v>
      </c>
      <c r="BB23" s="352">
        <v>0</v>
      </c>
      <c r="BC23" s="98">
        <v>0</v>
      </c>
      <c r="BD23" s="98">
        <v>0</v>
      </c>
      <c r="BE23" s="122"/>
      <c r="BF23" s="95">
        <f t="shared" si="32"/>
        <v>0</v>
      </c>
      <c r="BG23" s="98">
        <v>0</v>
      </c>
      <c r="BH23" s="98">
        <v>0</v>
      </c>
      <c r="BI23" s="98">
        <v>0</v>
      </c>
      <c r="BJ23" s="122"/>
      <c r="BK23" s="95">
        <f t="shared" si="1"/>
        <v>0</v>
      </c>
      <c r="BL23" s="98">
        <v>0</v>
      </c>
      <c r="BM23" s="98">
        <v>0</v>
      </c>
      <c r="BN23" s="98">
        <v>0</v>
      </c>
      <c r="BO23" s="122"/>
      <c r="BP23" s="95">
        <f t="shared" si="2"/>
        <v>0</v>
      </c>
      <c r="BQ23" s="98">
        <v>0</v>
      </c>
      <c r="BR23" s="98">
        <v>0</v>
      </c>
      <c r="BS23" s="98">
        <v>0</v>
      </c>
      <c r="BT23" s="122"/>
      <c r="BU23" s="95">
        <f t="shared" si="3"/>
        <v>0</v>
      </c>
      <c r="BV23" s="99">
        <v>0</v>
      </c>
      <c r="BW23" s="99">
        <v>0</v>
      </c>
      <c r="BX23" s="99">
        <v>0</v>
      </c>
      <c r="BY23" s="122"/>
      <c r="BZ23" s="95">
        <f t="shared" si="4"/>
        <v>0</v>
      </c>
      <c r="CA23" s="99">
        <v>0</v>
      </c>
      <c r="CB23" s="99">
        <v>0</v>
      </c>
      <c r="CC23" s="99">
        <v>0</v>
      </c>
      <c r="CD23" s="123"/>
      <c r="CE23" s="100">
        <f t="shared" si="5"/>
        <v>0</v>
      </c>
      <c r="CF23" s="101"/>
      <c r="CG23" s="102"/>
      <c r="CH23" s="102"/>
      <c r="CI23" s="122"/>
      <c r="CJ23" s="102"/>
      <c r="CK23" s="102"/>
      <c r="CL23" s="102"/>
      <c r="CM23" s="122"/>
      <c r="CN23" s="102"/>
      <c r="CO23" s="102"/>
      <c r="CP23" s="102"/>
      <c r="CQ23" s="122"/>
      <c r="CR23" s="102"/>
      <c r="CS23" s="102"/>
      <c r="CT23" s="102"/>
      <c r="CU23" s="122"/>
      <c r="CV23" s="102"/>
      <c r="CW23" s="102"/>
      <c r="CX23" s="102"/>
      <c r="CY23" s="122"/>
      <c r="CZ23" s="102"/>
      <c r="DA23" s="102"/>
      <c r="DB23" s="102"/>
      <c r="DC23" s="124"/>
      <c r="DD23" s="125"/>
      <c r="DE23" s="38">
        <f t="shared" si="33"/>
        <v>0</v>
      </c>
      <c r="DF23" s="39">
        <f t="shared" si="34"/>
        <v>0</v>
      </c>
      <c r="DG23" s="39">
        <f t="shared" si="35"/>
        <v>0</v>
      </c>
      <c r="DH23" s="94"/>
      <c r="DI23" s="353">
        <f t="shared" si="36"/>
        <v>0</v>
      </c>
      <c r="DJ23" s="269">
        <f t="shared" si="6"/>
        <v>0</v>
      </c>
      <c r="DK23" s="126">
        <f t="shared" si="7"/>
        <v>1</v>
      </c>
      <c r="DL23" s="127">
        <f t="shared" si="8"/>
        <v>0</v>
      </c>
      <c r="DM23" s="95">
        <f t="shared" si="9"/>
        <v>0</v>
      </c>
      <c r="DN23" s="95">
        <f t="shared" si="10"/>
        <v>1</v>
      </c>
      <c r="DO23" s="95">
        <f t="shared" si="11"/>
        <v>0</v>
      </c>
      <c r="DP23" s="95">
        <f t="shared" si="12"/>
        <v>0</v>
      </c>
      <c r="DQ23" s="95">
        <f t="shared" si="13"/>
        <v>1</v>
      </c>
      <c r="DR23" s="128">
        <f t="shared" si="14"/>
        <v>0</v>
      </c>
      <c r="DS23" s="128">
        <f t="shared" si="15"/>
        <v>0</v>
      </c>
      <c r="DT23" s="129">
        <f t="shared" si="16"/>
        <v>1</v>
      </c>
      <c r="DU23" s="128">
        <f t="shared" si="17"/>
        <v>0</v>
      </c>
      <c r="DV23" s="128">
        <f t="shared" si="18"/>
        <v>0</v>
      </c>
      <c r="DW23" s="129">
        <f t="shared" si="19"/>
        <v>20</v>
      </c>
      <c r="DX23" s="128">
        <f>IF(DW23&lt;&gt;20,RANK(DW23,$DW$4:$DW$23,1)+COUNTIF(DW$4:DW23,DW23)-1,20)</f>
        <v>20</v>
      </c>
      <c r="DY23" s="130" t="e">
        <f t="shared" si="20"/>
        <v>#DIV/0!</v>
      </c>
      <c r="DZ23" s="131" t="str">
        <f t="shared" si="21"/>
        <v>-</v>
      </c>
      <c r="EA23" s="132"/>
      <c r="EB23" s="103">
        <f t="shared" si="37"/>
        <v>0</v>
      </c>
      <c r="EC23" s="103">
        <f t="shared" si="38"/>
        <v>0</v>
      </c>
      <c r="ED23" s="103">
        <f t="shared" si="40"/>
        <v>0</v>
      </c>
    </row>
    <row r="24" spans="1:134" ht="16.5" customHeight="1" x14ac:dyDescent="0.15">
      <c r="A24" s="10"/>
      <c r="B24" s="10"/>
      <c r="C24" s="120"/>
      <c r="D24" s="466" t="e" cm="1">
        <f t="array" ref="D24">((DJ24*10^3+DL24)*10^3+DO24)*10^3+DQ24xsx</f>
        <v>#NAME?</v>
      </c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466"/>
      <c r="AX24" s="466"/>
      <c r="AY24" s="466"/>
      <c r="AZ24" s="466"/>
      <c r="BA24" s="466"/>
      <c r="BB24" s="466"/>
      <c r="BC24" s="466"/>
      <c r="BD24" s="466"/>
      <c r="BE24" s="466"/>
      <c r="BF24" s="466"/>
      <c r="BG24" s="466"/>
      <c r="BH24" s="466"/>
      <c r="BI24" s="466"/>
      <c r="BJ24" s="466"/>
      <c r="BK24" s="466"/>
      <c r="BL24" s="466"/>
      <c r="BM24" s="466"/>
      <c r="BN24" s="466"/>
      <c r="BO24" s="466"/>
      <c r="BP24" s="466"/>
      <c r="BQ24" s="466"/>
      <c r="BR24" s="466"/>
      <c r="BS24" s="466"/>
      <c r="BT24" s="466"/>
      <c r="BU24" s="466"/>
      <c r="BV24" s="466"/>
      <c r="BW24" s="466"/>
      <c r="BX24" s="466"/>
      <c r="BY24" s="466"/>
      <c r="BZ24" s="466"/>
      <c r="CA24" s="466"/>
      <c r="CB24" s="466"/>
      <c r="CC24" s="466"/>
      <c r="CD24" s="466"/>
      <c r="CE24" s="466"/>
      <c r="CF24" s="466"/>
      <c r="CG24" s="466"/>
      <c r="CH24" s="466"/>
      <c r="CI24" s="466"/>
      <c r="CJ24" s="466"/>
      <c r="CK24" s="466"/>
      <c r="CL24" s="466"/>
      <c r="CM24" s="466"/>
      <c r="CN24" s="466"/>
      <c r="CO24" s="466"/>
      <c r="CP24" s="466"/>
      <c r="CQ24" s="466"/>
      <c r="CR24" s="466"/>
      <c r="CS24" s="466"/>
      <c r="CT24" s="466"/>
      <c r="CU24" s="466"/>
      <c r="CV24" s="466"/>
      <c r="CW24" s="466"/>
      <c r="CX24" s="466"/>
      <c r="CY24" s="466"/>
      <c r="CZ24" s="466"/>
      <c r="DA24" s="466"/>
      <c r="DB24" s="466"/>
      <c r="DC24" s="466"/>
      <c r="DD24" s="466"/>
      <c r="DE24" s="466"/>
      <c r="DF24" s="466"/>
      <c r="DG24" s="466"/>
      <c r="DH24" s="466"/>
      <c r="DI24" s="466"/>
      <c r="DJ24" s="466"/>
      <c r="DK24" s="466"/>
      <c r="DL24" s="466"/>
      <c r="DM24" s="466"/>
      <c r="DN24" s="466"/>
      <c r="DO24" s="466"/>
      <c r="DP24" s="466"/>
      <c r="DQ24" s="466"/>
      <c r="DR24" s="466"/>
      <c r="DS24" s="466"/>
      <c r="DT24" s="466"/>
      <c r="DU24" s="466"/>
      <c r="DV24" s="466"/>
      <c r="DW24" s="466"/>
      <c r="DX24" s="466"/>
      <c r="DY24" s="466"/>
      <c r="DZ24" s="466"/>
      <c r="EA24" s="466"/>
      <c r="EB24" s="466"/>
      <c r="EC24" s="466"/>
      <c r="ED24" s="228"/>
    </row>
    <row r="25" spans="1:134" ht="16" customHeight="1" x14ac:dyDescent="0.15">
      <c r="A25" s="10"/>
      <c r="B25" s="10"/>
      <c r="C25" s="120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466"/>
      <c r="AO25" s="466"/>
      <c r="AP25" s="466"/>
      <c r="AQ25" s="466"/>
      <c r="AR25" s="466"/>
      <c r="AS25" s="466"/>
      <c r="AT25" s="466"/>
      <c r="AU25" s="466"/>
      <c r="AV25" s="466"/>
      <c r="AW25" s="466"/>
      <c r="AX25" s="466"/>
      <c r="AY25" s="466"/>
      <c r="AZ25" s="466"/>
      <c r="BA25" s="466"/>
      <c r="BB25" s="466"/>
      <c r="BC25" s="466"/>
      <c r="BD25" s="466"/>
      <c r="BE25" s="466"/>
      <c r="BF25" s="466"/>
      <c r="BG25" s="466"/>
      <c r="BH25" s="466"/>
      <c r="BI25" s="466"/>
      <c r="BJ25" s="466"/>
      <c r="BK25" s="466"/>
      <c r="BL25" s="466"/>
      <c r="BM25" s="466"/>
      <c r="BN25" s="466"/>
      <c r="BO25" s="466"/>
      <c r="BP25" s="466"/>
      <c r="BQ25" s="466"/>
      <c r="BR25" s="466"/>
      <c r="BS25" s="466"/>
      <c r="BT25" s="466"/>
      <c r="BU25" s="466"/>
      <c r="BV25" s="466"/>
      <c r="BW25" s="466"/>
      <c r="BX25" s="466"/>
      <c r="BY25" s="466"/>
      <c r="BZ25" s="466"/>
      <c r="CA25" s="466"/>
      <c r="CB25" s="466"/>
      <c r="CC25" s="466"/>
      <c r="CD25" s="466"/>
      <c r="CE25" s="466"/>
      <c r="CF25" s="466"/>
      <c r="CG25" s="466"/>
      <c r="CH25" s="466"/>
      <c r="CI25" s="466"/>
      <c r="CJ25" s="466"/>
      <c r="CK25" s="466"/>
      <c r="CL25" s="466"/>
      <c r="CM25" s="466"/>
      <c r="CN25" s="466"/>
      <c r="CO25" s="466"/>
      <c r="CP25" s="466"/>
      <c r="CQ25" s="466"/>
      <c r="CR25" s="466"/>
      <c r="CS25" s="466"/>
      <c r="CT25" s="466"/>
      <c r="CU25" s="466"/>
      <c r="CV25" s="466"/>
      <c r="CW25" s="466"/>
      <c r="CX25" s="466"/>
      <c r="CY25" s="466"/>
      <c r="CZ25" s="466"/>
      <c r="DA25" s="466"/>
      <c r="DB25" s="466"/>
      <c r="DC25" s="466"/>
      <c r="DD25" s="466"/>
      <c r="DE25" s="466"/>
      <c r="DF25" s="466"/>
      <c r="DG25" s="466"/>
      <c r="DH25" s="466"/>
      <c r="DI25" s="466"/>
      <c r="DJ25" s="466"/>
      <c r="DK25" s="466"/>
      <c r="DL25" s="466"/>
      <c r="DM25" s="466"/>
      <c r="DN25" s="466"/>
      <c r="DO25" s="466"/>
      <c r="DP25" s="466"/>
      <c r="DQ25" s="466"/>
      <c r="DR25" s="466"/>
      <c r="DS25" s="466"/>
      <c r="DT25" s="466"/>
      <c r="DU25" s="466"/>
      <c r="DV25" s="466"/>
      <c r="DW25" s="466"/>
      <c r="DX25" s="466"/>
      <c r="DY25" s="466"/>
      <c r="DZ25" s="466"/>
      <c r="EA25" s="466"/>
      <c r="EB25" s="466"/>
      <c r="EC25" s="466"/>
      <c r="ED25" s="109"/>
    </row>
    <row r="26" spans="1:134" ht="16.5" customHeight="1" thickBot="1" x14ac:dyDescent="0.2">
      <c r="A26" s="10"/>
      <c r="B26" s="10"/>
      <c r="C26" s="120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  <c r="AQ26" s="466"/>
      <c r="AR26" s="466"/>
      <c r="AS26" s="466"/>
      <c r="AT26" s="466"/>
      <c r="AU26" s="466"/>
      <c r="AV26" s="466"/>
      <c r="AW26" s="466"/>
      <c r="AX26" s="466"/>
      <c r="AY26" s="466"/>
      <c r="AZ26" s="466"/>
      <c r="BA26" s="466"/>
      <c r="BB26" s="466"/>
      <c r="BC26" s="466"/>
      <c r="BD26" s="466"/>
      <c r="BE26" s="466"/>
      <c r="BF26" s="466"/>
      <c r="BG26" s="466"/>
      <c r="BH26" s="466"/>
      <c r="BI26" s="466"/>
      <c r="BJ26" s="466"/>
      <c r="BK26" s="466"/>
      <c r="BL26" s="466"/>
      <c r="BM26" s="466"/>
      <c r="BN26" s="466"/>
      <c r="BO26" s="466"/>
      <c r="BP26" s="466"/>
      <c r="BQ26" s="466"/>
      <c r="BR26" s="466"/>
      <c r="BS26" s="466"/>
      <c r="BT26" s="466"/>
      <c r="BU26" s="466"/>
      <c r="BV26" s="466"/>
      <c r="BW26" s="466"/>
      <c r="BX26" s="466"/>
      <c r="BY26" s="466"/>
      <c r="BZ26" s="466"/>
      <c r="CA26" s="466"/>
      <c r="CB26" s="466"/>
      <c r="CC26" s="466"/>
      <c r="CD26" s="466"/>
      <c r="CE26" s="466"/>
      <c r="CF26" s="466"/>
      <c r="CG26" s="466"/>
      <c r="CH26" s="466"/>
      <c r="CI26" s="466"/>
      <c r="CJ26" s="466"/>
      <c r="CK26" s="466"/>
      <c r="CL26" s="466"/>
      <c r="CM26" s="466"/>
      <c r="CN26" s="466"/>
      <c r="CO26" s="466"/>
      <c r="CP26" s="466"/>
      <c r="CQ26" s="466"/>
      <c r="CR26" s="466"/>
      <c r="CS26" s="466"/>
      <c r="CT26" s="466"/>
      <c r="CU26" s="466"/>
      <c r="CV26" s="466"/>
      <c r="CW26" s="466"/>
      <c r="CX26" s="466"/>
      <c r="CY26" s="466"/>
      <c r="CZ26" s="466"/>
      <c r="DA26" s="466"/>
      <c r="DB26" s="466"/>
      <c r="DC26" s="466"/>
      <c r="DD26" s="466"/>
      <c r="DE26" s="466"/>
      <c r="DF26" s="466"/>
      <c r="DG26" s="466"/>
      <c r="DH26" s="466"/>
      <c r="DI26" s="466"/>
      <c r="DJ26" s="466"/>
      <c r="DK26" s="466"/>
      <c r="DL26" s="466"/>
      <c r="DM26" s="466"/>
      <c r="DN26" s="466"/>
      <c r="DO26" s="466"/>
      <c r="DP26" s="466"/>
      <c r="DQ26" s="466"/>
      <c r="DR26" s="466"/>
      <c r="DS26" s="466"/>
      <c r="DT26" s="466"/>
      <c r="DU26" s="466"/>
      <c r="DV26" s="466"/>
      <c r="DW26" s="466"/>
      <c r="DX26" s="466"/>
      <c r="DY26" s="466"/>
      <c r="DZ26" s="466"/>
      <c r="EA26" s="466"/>
      <c r="EB26" s="466"/>
      <c r="EC26" s="466"/>
      <c r="ED26" s="109"/>
    </row>
    <row r="27" spans="1:134" ht="17" customHeight="1" thickBot="1" x14ac:dyDescent="0.2">
      <c r="A27" s="10"/>
      <c r="B27" s="10"/>
      <c r="C27" s="118"/>
      <c r="D27" s="56" t="str">
        <f>D2</f>
        <v>Freestyle 0</v>
      </c>
      <c r="E27" s="57"/>
      <c r="F27" s="58"/>
      <c r="G27" s="59"/>
      <c r="H27" s="89"/>
      <c r="I27" s="60"/>
      <c r="J27" s="61"/>
      <c r="K27" s="392"/>
      <c r="L27" s="392"/>
      <c r="M27" s="467" t="s">
        <v>21</v>
      </c>
      <c r="N27" s="468"/>
      <c r="O27" s="468"/>
      <c r="P27" s="469"/>
      <c r="Q27" s="470" t="s">
        <v>22</v>
      </c>
      <c r="R27" s="471"/>
      <c r="S27" s="471"/>
      <c r="T27" s="471"/>
      <c r="U27" s="472"/>
      <c r="V27" s="498" t="s">
        <v>23</v>
      </c>
      <c r="W27" s="499"/>
      <c r="X27" s="499"/>
      <c r="Y27" s="499"/>
      <c r="Z27" s="499"/>
      <c r="AA27" s="499"/>
      <c r="AB27" s="499"/>
      <c r="AC27" s="500"/>
      <c r="AD27" s="474" t="s">
        <v>101</v>
      </c>
      <c r="AE27" s="474"/>
      <c r="AF27" s="474"/>
      <c r="AG27" s="475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76"/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  <c r="CZ27" s="476"/>
      <c r="DA27" s="476"/>
      <c r="DB27" s="476"/>
      <c r="DC27" s="476"/>
      <c r="DD27" s="476"/>
      <c r="DE27" s="476"/>
      <c r="DF27" s="476"/>
      <c r="DG27" s="476"/>
      <c r="DH27" s="476"/>
      <c r="DI27" s="476"/>
      <c r="DJ27" s="476"/>
      <c r="DK27" s="476"/>
      <c r="DL27" s="476"/>
      <c r="DM27" s="476"/>
      <c r="DN27" s="476"/>
      <c r="DO27" s="476"/>
      <c r="DP27" s="476"/>
      <c r="DQ27" s="476"/>
      <c r="DR27" s="476"/>
      <c r="DS27" s="476"/>
      <c r="DT27" s="476"/>
      <c r="DU27" s="476"/>
      <c r="DV27" s="476"/>
      <c r="DW27" s="476"/>
      <c r="DX27" s="476"/>
      <c r="DY27" s="476"/>
      <c r="DZ27" s="476"/>
      <c r="EA27" s="476"/>
      <c r="EB27" s="476"/>
      <c r="EC27" s="476"/>
      <c r="ED27" s="476"/>
    </row>
    <row r="28" spans="1:134" ht="17" customHeight="1" thickBot="1" x14ac:dyDescent="0.2">
      <c r="A28" s="10"/>
      <c r="B28" s="10"/>
      <c r="C28" s="118"/>
      <c r="D28" s="62" t="s">
        <v>47</v>
      </c>
      <c r="E28" s="64" t="s">
        <v>2</v>
      </c>
      <c r="F28" s="64" t="s">
        <v>3</v>
      </c>
      <c r="G28" s="64" t="s">
        <v>18</v>
      </c>
      <c r="H28" s="65"/>
      <c r="I28" s="65"/>
      <c r="J28" s="66"/>
      <c r="K28" s="393"/>
      <c r="L28" s="393"/>
      <c r="M28" s="67" t="s">
        <v>24</v>
      </c>
      <c r="N28" s="68" t="s">
        <v>25</v>
      </c>
      <c r="O28" s="68" t="s">
        <v>26</v>
      </c>
      <c r="P28" s="69" t="s">
        <v>27</v>
      </c>
      <c r="Q28" s="67" t="s">
        <v>28</v>
      </c>
      <c r="R28" s="68" t="s">
        <v>29</v>
      </c>
      <c r="S28" s="68" t="s">
        <v>30</v>
      </c>
      <c r="T28" s="68" t="s">
        <v>31</v>
      </c>
      <c r="U28" s="188" t="s">
        <v>57</v>
      </c>
      <c r="V28" s="192" t="s">
        <v>32</v>
      </c>
      <c r="W28" s="140" t="s">
        <v>33</v>
      </c>
      <c r="X28" s="242" t="s">
        <v>110</v>
      </c>
      <c r="Y28" s="140" t="s">
        <v>34</v>
      </c>
      <c r="Z28" s="140" t="s">
        <v>58</v>
      </c>
      <c r="AA28" s="140" t="s">
        <v>59</v>
      </c>
      <c r="AB28" s="141" t="s">
        <v>60</v>
      </c>
      <c r="AC28" s="193" t="s">
        <v>61</v>
      </c>
      <c r="AD28" s="244" t="s">
        <v>95</v>
      </c>
      <c r="AE28" s="71" t="s">
        <v>1</v>
      </c>
      <c r="AF28" s="147" t="s">
        <v>100</v>
      </c>
      <c r="AG28" s="154" t="s">
        <v>44</v>
      </c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476"/>
      <c r="EB28" s="476"/>
      <c r="EC28" s="476"/>
      <c r="ED28" s="476"/>
    </row>
    <row r="29" spans="1:134" ht="16.5" customHeight="1" thickBot="1" x14ac:dyDescent="0.2">
      <c r="A29" s="10"/>
      <c r="B29" s="10"/>
      <c r="C29" s="119">
        <v>1</v>
      </c>
      <c r="D29" s="72" t="e">
        <f t="shared" ref="D29:D37" si="41">IF(AB29="-",INDEX(DW$1:DW$23,MATCH(C29,$DX$1:$DX$23,0)),AB29)</f>
        <v>#N/A</v>
      </c>
      <c r="E29" s="74" t="e">
        <f t="shared" ref="E29:E37" si="42">INDEX(E$1:E$23,MATCH(C29,$DX$1:$DX$23,0))</f>
        <v>#N/A</v>
      </c>
      <c r="F29" s="87" t="e">
        <f t="shared" ref="F29:F37" si="43">INDEX(F$1:F$23,MATCH(C29,$DX$1:$DX$23,0))</f>
        <v>#N/A</v>
      </c>
      <c r="G29" s="87" t="e">
        <f t="shared" ref="G29:G37" si="44">INDEX(G$1:G$23,MATCH(C29,$DX$1:$DX$23,0))</f>
        <v>#N/A</v>
      </c>
      <c r="H29" s="73"/>
      <c r="I29" s="73"/>
      <c r="J29" s="75"/>
      <c r="K29" s="394"/>
      <c r="L29" s="394"/>
      <c r="M29" s="76" t="e">
        <f t="shared" ref="M29:M37" si="45">INDEX(Q$1:Q$23,MATCH(C29,$DX$1:$DX$23,0))</f>
        <v>#N/A</v>
      </c>
      <c r="N29" s="77" t="e">
        <f t="shared" ref="N29:N37" si="46">INDEX(V$1:V$23,MATCH(C29,$DX$1:$DX$23,0))</f>
        <v>#N/A</v>
      </c>
      <c r="O29" s="77" t="e">
        <f t="shared" ref="O29:O37" si="47">INDEX(AA$1:AA$23,MATCH(C29,$DX$1:$DX$23,0))</f>
        <v>#N/A</v>
      </c>
      <c r="P29" s="78" t="e">
        <f t="shared" ref="P29:P37" si="48">INDEX(AF$1:AF$23,MATCH(C29,$DX$1:$DX$23,0))</f>
        <v>#N/A</v>
      </c>
      <c r="Q29" s="76" t="e">
        <f t="shared" ref="Q29:Q37" si="49">INDEX(AK$1:AK$23,MATCH(C29,$DX$1:$DX$23,0))</f>
        <v>#N/A</v>
      </c>
      <c r="R29" s="77" t="e">
        <f t="shared" ref="R29:R37" si="50">INDEX(AP$1:AP$23,MATCH(C29,$DX$1:$DX$23,0))</f>
        <v>#N/A</v>
      </c>
      <c r="S29" s="77" t="e">
        <f t="shared" ref="S29:S37" si="51">INDEX(AU$1:AU$23,MATCH(C29,$DX$1:$DX$23,0))</f>
        <v>#N/A</v>
      </c>
      <c r="T29" s="163" t="e">
        <f t="shared" ref="T29:T37" si="52">INDEX(AZ$1:AZ$23,MATCH(C29,$DX$1:$DX$23,0))</f>
        <v>#N/A</v>
      </c>
      <c r="U29" s="189" t="e">
        <f t="shared" ref="U29:U37" si="53">INDEX(BA$1:BA$23,MATCH(C29,$DX$1:$DX$23,0))</f>
        <v>#N/A</v>
      </c>
      <c r="V29" s="194" t="e">
        <f t="shared" ref="V29:V37" si="54">INDEX(BF$1:BF$23,MATCH(C29,$DX$1:$DX$23,0))</f>
        <v>#N/A</v>
      </c>
      <c r="W29" s="77" t="e">
        <f>INDEX(BK$1:BK$23,MATCH(C29,$DX$1:$DX$23,0))</f>
        <v>#N/A</v>
      </c>
      <c r="X29" s="77" t="e">
        <f t="shared" ref="X29:X37" si="55">INDEX(BP$1:BP$23,MATCH(C29,$DX$1:$DX$23,0))</f>
        <v>#N/A</v>
      </c>
      <c r="Y29" s="77" t="e">
        <f t="shared" ref="Y29:Y37" si="56">INDEX(BU$1:BU$23,MATCH(C29,$DX$1:$DX$23,0))</f>
        <v>#N/A</v>
      </c>
      <c r="Z29" s="77" t="e">
        <f t="shared" ref="Z29:Z37" si="57">INDEX(BZ$1:BZ$23,MATCH(C29,$DX$1:$DX$23,0))</f>
        <v>#N/A</v>
      </c>
      <c r="AA29" s="163" t="e">
        <f t="shared" ref="AA29:AA37" si="58">INDEX(CE$1:CE$23,MATCH(C29,$DX$1:$DX$23,0))</f>
        <v>#N/A</v>
      </c>
      <c r="AB29" s="186" t="e">
        <f t="shared" ref="AB29:AB37" si="59">INDEX(DZ$1:DZ$23,MATCH(C29,$DX$1:$DX$23,0))</f>
        <v>#N/A</v>
      </c>
      <c r="AC29" s="195" t="e">
        <f t="shared" ref="AC29:AC37" si="60">INDEX(DI$1:DI$23,MATCH(C29,$DX$1:$DX$23,0))</f>
        <v>#N/A</v>
      </c>
      <c r="AD29" s="245" t="e">
        <f t="shared" ref="AD29:AD37" si="61">INDEX(DJ$1:DJ$23,MATCH(C29,$DX$1:$DX$23,0))</f>
        <v>#N/A</v>
      </c>
      <c r="AE29" s="79" t="e">
        <f t="shared" ref="AE29:AE37" si="62">INDEX(D$1:D$23,MATCH(C29,$DX$1:$DX$23,0))</f>
        <v>#N/A</v>
      </c>
      <c r="AF29" s="80" t="e">
        <f t="shared" ref="AF29:AF37" si="63">INDEX(DY$1:DY$23,MATCH(C29,$DX$1:$DX$23,0))</f>
        <v>#N/A</v>
      </c>
      <c r="AG29" s="246" t="e">
        <f>IF(AD29&gt;=150,"Point","-")</f>
        <v>#N/A</v>
      </c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6"/>
      <c r="CD29" s="476"/>
      <c r="CE29" s="476"/>
      <c r="CF29" s="476"/>
      <c r="CG29" s="476"/>
      <c r="CH29" s="476"/>
      <c r="CI29" s="476"/>
      <c r="CJ29" s="476"/>
      <c r="CK29" s="476"/>
      <c r="CL29" s="476"/>
      <c r="CM29" s="476"/>
      <c r="CN29" s="476"/>
      <c r="CO29" s="476"/>
      <c r="CP29" s="476"/>
      <c r="CQ29" s="476"/>
      <c r="CR29" s="476"/>
      <c r="CS29" s="476"/>
      <c r="CT29" s="476"/>
      <c r="CU29" s="476"/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6"/>
      <c r="DH29" s="476"/>
      <c r="DI29" s="476"/>
      <c r="DJ29" s="476"/>
      <c r="DK29" s="476"/>
      <c r="DL29" s="476"/>
      <c r="DM29" s="476"/>
      <c r="DN29" s="476"/>
      <c r="DO29" s="476"/>
      <c r="DP29" s="476"/>
      <c r="DQ29" s="476"/>
      <c r="DR29" s="476"/>
      <c r="DS29" s="476"/>
      <c r="DT29" s="476"/>
      <c r="DU29" s="476"/>
      <c r="DV29" s="476"/>
      <c r="DW29" s="476"/>
      <c r="DX29" s="476"/>
      <c r="DY29" s="476"/>
      <c r="DZ29" s="476"/>
      <c r="EA29" s="476"/>
      <c r="EB29" s="476"/>
      <c r="EC29" s="476"/>
      <c r="ED29" s="476"/>
    </row>
    <row r="30" spans="1:134" ht="16" customHeight="1" thickBot="1" x14ac:dyDescent="0.2">
      <c r="A30" s="10"/>
      <c r="B30" s="10"/>
      <c r="C30" s="119">
        <v>2</v>
      </c>
      <c r="D30" s="81" t="e">
        <f t="shared" si="41"/>
        <v>#N/A</v>
      </c>
      <c r="E30" s="82" t="e">
        <f t="shared" si="42"/>
        <v>#N/A</v>
      </c>
      <c r="F30" s="25" t="e">
        <f t="shared" si="43"/>
        <v>#N/A</v>
      </c>
      <c r="G30" s="25" t="e">
        <f t="shared" si="44"/>
        <v>#N/A</v>
      </c>
      <c r="H30" s="46"/>
      <c r="I30" s="46"/>
      <c r="J30" s="83"/>
      <c r="K30" s="359"/>
      <c r="L30" s="359"/>
      <c r="M30" s="41" t="e">
        <f t="shared" si="45"/>
        <v>#N/A</v>
      </c>
      <c r="N30" s="28" t="e">
        <f t="shared" si="46"/>
        <v>#N/A</v>
      </c>
      <c r="O30" s="28" t="e">
        <f t="shared" si="47"/>
        <v>#N/A</v>
      </c>
      <c r="P30" s="78" t="e">
        <f t="shared" si="48"/>
        <v>#N/A</v>
      </c>
      <c r="Q30" s="41" t="e">
        <f t="shared" si="49"/>
        <v>#N/A</v>
      </c>
      <c r="R30" s="28" t="e">
        <f t="shared" si="50"/>
        <v>#N/A</v>
      </c>
      <c r="S30" s="28" t="e">
        <f t="shared" si="51"/>
        <v>#N/A</v>
      </c>
      <c r="T30" s="164" t="e">
        <f t="shared" si="52"/>
        <v>#N/A</v>
      </c>
      <c r="U30" s="190" t="e">
        <f t="shared" si="53"/>
        <v>#N/A</v>
      </c>
      <c r="V30" s="196" t="e">
        <f t="shared" si="54"/>
        <v>#N/A</v>
      </c>
      <c r="W30" s="28" t="e">
        <f>INDEX(BK1:BK40,MATCH(C30,$DX1:$DX40,0))</f>
        <v>#N/A</v>
      </c>
      <c r="X30" s="28" t="e">
        <f t="shared" si="55"/>
        <v>#N/A</v>
      </c>
      <c r="Y30" s="28" t="e">
        <f t="shared" si="56"/>
        <v>#N/A</v>
      </c>
      <c r="Z30" s="28" t="e">
        <f t="shared" si="57"/>
        <v>#N/A</v>
      </c>
      <c r="AA30" s="164" t="e">
        <f t="shared" si="58"/>
        <v>#N/A</v>
      </c>
      <c r="AB30" s="187" t="e">
        <f t="shared" si="59"/>
        <v>#N/A</v>
      </c>
      <c r="AC30" s="197" t="e">
        <f t="shared" si="60"/>
        <v>#N/A</v>
      </c>
      <c r="AD30" s="173" t="e">
        <f t="shared" si="61"/>
        <v>#N/A</v>
      </c>
      <c r="AE30" s="43" t="e">
        <f t="shared" si="62"/>
        <v>#N/A</v>
      </c>
      <c r="AF30" s="44" t="e">
        <f t="shared" si="63"/>
        <v>#N/A</v>
      </c>
      <c r="AG30" s="247" t="e">
        <f t="shared" ref="AG30:AG37" si="64">IF(AD30&gt;=150,"Point","-")</f>
        <v>#N/A</v>
      </c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76"/>
      <c r="BW30" s="476"/>
      <c r="BX30" s="476"/>
      <c r="BY30" s="476"/>
      <c r="BZ30" s="476"/>
      <c r="CA30" s="476"/>
      <c r="CB30" s="476"/>
      <c r="CC30" s="476"/>
      <c r="CD30" s="476"/>
      <c r="CE30" s="476"/>
      <c r="CF30" s="476"/>
      <c r="CG30" s="476"/>
      <c r="CH30" s="476"/>
      <c r="CI30" s="476"/>
      <c r="CJ30" s="476"/>
      <c r="CK30" s="476"/>
      <c r="CL30" s="476"/>
      <c r="CM30" s="476"/>
      <c r="CN30" s="476"/>
      <c r="CO30" s="476"/>
      <c r="CP30" s="476"/>
      <c r="CQ30" s="476"/>
      <c r="CR30" s="476"/>
      <c r="CS30" s="476"/>
      <c r="CT30" s="476"/>
      <c r="CU30" s="476"/>
      <c r="CV30" s="476"/>
      <c r="CW30" s="476"/>
      <c r="CX30" s="476"/>
      <c r="CY30" s="476"/>
      <c r="CZ30" s="476"/>
      <c r="DA30" s="476"/>
      <c r="DB30" s="476"/>
      <c r="DC30" s="476"/>
      <c r="DD30" s="476"/>
      <c r="DE30" s="476"/>
      <c r="DF30" s="476"/>
      <c r="DG30" s="476"/>
      <c r="DH30" s="476"/>
      <c r="DI30" s="476"/>
      <c r="DJ30" s="476"/>
      <c r="DK30" s="476"/>
      <c r="DL30" s="476"/>
      <c r="DM30" s="476"/>
      <c r="DN30" s="476"/>
      <c r="DO30" s="476"/>
      <c r="DP30" s="476"/>
      <c r="DQ30" s="476"/>
      <c r="DR30" s="476"/>
      <c r="DS30" s="476"/>
      <c r="DT30" s="476"/>
      <c r="DU30" s="476"/>
      <c r="DV30" s="476"/>
      <c r="DW30" s="476"/>
      <c r="DX30" s="476"/>
      <c r="DY30" s="476"/>
      <c r="DZ30" s="476"/>
      <c r="EA30" s="476"/>
      <c r="EB30" s="476"/>
      <c r="EC30" s="476"/>
      <c r="ED30" s="476"/>
    </row>
    <row r="31" spans="1:134" ht="16" customHeight="1" thickBot="1" x14ac:dyDescent="0.2">
      <c r="A31" s="10"/>
      <c r="B31" s="10"/>
      <c r="C31" s="119">
        <v>3</v>
      </c>
      <c r="D31" s="81" t="e">
        <f t="shared" si="41"/>
        <v>#N/A</v>
      </c>
      <c r="E31" s="82" t="e">
        <f t="shared" si="42"/>
        <v>#N/A</v>
      </c>
      <c r="F31" s="25" t="e">
        <f t="shared" si="43"/>
        <v>#N/A</v>
      </c>
      <c r="G31" s="25" t="e">
        <f t="shared" si="44"/>
        <v>#N/A</v>
      </c>
      <c r="H31" s="46"/>
      <c r="I31" s="46"/>
      <c r="J31" s="83"/>
      <c r="K31" s="359"/>
      <c r="L31" s="359"/>
      <c r="M31" s="41" t="e">
        <f t="shared" si="45"/>
        <v>#N/A</v>
      </c>
      <c r="N31" s="28" t="e">
        <f t="shared" si="46"/>
        <v>#N/A</v>
      </c>
      <c r="O31" s="28" t="e">
        <f t="shared" si="47"/>
        <v>#N/A</v>
      </c>
      <c r="P31" s="78" t="e">
        <f t="shared" si="48"/>
        <v>#N/A</v>
      </c>
      <c r="Q31" s="41" t="e">
        <f t="shared" si="49"/>
        <v>#N/A</v>
      </c>
      <c r="R31" s="28" t="e">
        <f t="shared" si="50"/>
        <v>#N/A</v>
      </c>
      <c r="S31" s="28" t="e">
        <f t="shared" si="51"/>
        <v>#N/A</v>
      </c>
      <c r="T31" s="164" t="e">
        <f t="shared" si="52"/>
        <v>#N/A</v>
      </c>
      <c r="U31" s="190" t="e">
        <f t="shared" si="53"/>
        <v>#N/A</v>
      </c>
      <c r="V31" s="196" t="e">
        <f t="shared" si="54"/>
        <v>#N/A</v>
      </c>
      <c r="W31" s="28" t="e">
        <f>INDEX(BK1:BK40,MATCH(C31,$DX1:$DX40,0))</f>
        <v>#N/A</v>
      </c>
      <c r="X31" s="28" t="e">
        <f t="shared" si="55"/>
        <v>#N/A</v>
      </c>
      <c r="Y31" s="28" t="e">
        <f t="shared" si="56"/>
        <v>#N/A</v>
      </c>
      <c r="Z31" s="28" t="e">
        <f t="shared" si="57"/>
        <v>#N/A</v>
      </c>
      <c r="AA31" s="164" t="e">
        <f t="shared" si="58"/>
        <v>#N/A</v>
      </c>
      <c r="AB31" s="187" t="e">
        <f t="shared" si="59"/>
        <v>#N/A</v>
      </c>
      <c r="AC31" s="197" t="e">
        <f t="shared" si="60"/>
        <v>#N/A</v>
      </c>
      <c r="AD31" s="173" t="e">
        <f t="shared" si="61"/>
        <v>#N/A</v>
      </c>
      <c r="AE31" s="43" t="e">
        <f t="shared" si="62"/>
        <v>#N/A</v>
      </c>
      <c r="AF31" s="44" t="e">
        <f t="shared" si="63"/>
        <v>#N/A</v>
      </c>
      <c r="AG31" s="247" t="e">
        <f t="shared" si="64"/>
        <v>#N/A</v>
      </c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76"/>
      <c r="CP31" s="476"/>
      <c r="CQ31" s="476"/>
      <c r="CR31" s="476"/>
      <c r="CS31" s="476"/>
      <c r="CT31" s="476"/>
      <c r="CU31" s="476"/>
      <c r="CV31" s="476"/>
      <c r="CW31" s="476"/>
      <c r="CX31" s="476"/>
      <c r="CY31" s="476"/>
      <c r="CZ31" s="476"/>
      <c r="DA31" s="476"/>
      <c r="DB31" s="476"/>
      <c r="DC31" s="476"/>
      <c r="DD31" s="476"/>
      <c r="DE31" s="476"/>
      <c r="DF31" s="476"/>
      <c r="DG31" s="476"/>
      <c r="DH31" s="476"/>
      <c r="DI31" s="476"/>
      <c r="DJ31" s="476"/>
      <c r="DK31" s="476"/>
      <c r="DL31" s="476"/>
      <c r="DM31" s="476"/>
      <c r="DN31" s="476"/>
      <c r="DO31" s="476"/>
      <c r="DP31" s="476"/>
      <c r="DQ31" s="476"/>
      <c r="DR31" s="476"/>
      <c r="DS31" s="476"/>
      <c r="DT31" s="476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</row>
    <row r="32" spans="1:134" ht="16" customHeight="1" thickBot="1" x14ac:dyDescent="0.2">
      <c r="A32" s="10"/>
      <c r="B32" s="10"/>
      <c r="C32" s="119">
        <v>4</v>
      </c>
      <c r="D32" s="81" t="e">
        <f t="shared" si="41"/>
        <v>#N/A</v>
      </c>
      <c r="E32" s="82" t="e">
        <f t="shared" si="42"/>
        <v>#N/A</v>
      </c>
      <c r="F32" s="82" t="e">
        <f t="shared" si="43"/>
        <v>#N/A</v>
      </c>
      <c r="G32" s="82" t="e">
        <f t="shared" si="44"/>
        <v>#N/A</v>
      </c>
      <c r="H32" s="46"/>
      <c r="I32" s="46"/>
      <c r="J32" s="83"/>
      <c r="K32" s="359"/>
      <c r="L32" s="359"/>
      <c r="M32" s="41" t="e">
        <f t="shared" si="45"/>
        <v>#N/A</v>
      </c>
      <c r="N32" s="28" t="e">
        <f t="shared" si="46"/>
        <v>#N/A</v>
      </c>
      <c r="O32" s="28" t="e">
        <f t="shared" si="47"/>
        <v>#N/A</v>
      </c>
      <c r="P32" s="78" t="e">
        <f t="shared" si="48"/>
        <v>#N/A</v>
      </c>
      <c r="Q32" s="41" t="e">
        <f t="shared" si="49"/>
        <v>#N/A</v>
      </c>
      <c r="R32" s="28" t="e">
        <f t="shared" si="50"/>
        <v>#N/A</v>
      </c>
      <c r="S32" s="28" t="e">
        <f t="shared" si="51"/>
        <v>#N/A</v>
      </c>
      <c r="T32" s="164" t="e">
        <f t="shared" si="52"/>
        <v>#N/A</v>
      </c>
      <c r="U32" s="190" t="e">
        <f t="shared" si="53"/>
        <v>#N/A</v>
      </c>
      <c r="V32" s="196" t="e">
        <f t="shared" si="54"/>
        <v>#N/A</v>
      </c>
      <c r="W32" s="28" t="e">
        <f>INDEX(BK1:BK40,MATCH(C32,$DX1:$DX40,0))</f>
        <v>#N/A</v>
      </c>
      <c r="X32" s="28" t="e">
        <f t="shared" si="55"/>
        <v>#N/A</v>
      </c>
      <c r="Y32" s="28" t="e">
        <f t="shared" si="56"/>
        <v>#N/A</v>
      </c>
      <c r="Z32" s="28" t="e">
        <f t="shared" si="57"/>
        <v>#N/A</v>
      </c>
      <c r="AA32" s="164" t="e">
        <f t="shared" si="58"/>
        <v>#N/A</v>
      </c>
      <c r="AB32" s="187" t="e">
        <f t="shared" si="59"/>
        <v>#N/A</v>
      </c>
      <c r="AC32" s="197" t="e">
        <f t="shared" si="60"/>
        <v>#N/A</v>
      </c>
      <c r="AD32" s="173" t="e">
        <f t="shared" si="61"/>
        <v>#N/A</v>
      </c>
      <c r="AE32" s="43" t="e">
        <f t="shared" si="62"/>
        <v>#N/A</v>
      </c>
      <c r="AF32" s="44" t="e">
        <f t="shared" si="63"/>
        <v>#N/A</v>
      </c>
      <c r="AG32" s="247" t="e">
        <f t="shared" si="64"/>
        <v>#N/A</v>
      </c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  <c r="BK32" s="476"/>
      <c r="BL32" s="476"/>
      <c r="BM32" s="476"/>
      <c r="BN32" s="476"/>
      <c r="BO32" s="476"/>
      <c r="BP32" s="476"/>
      <c r="BQ32" s="476"/>
      <c r="BR32" s="476"/>
      <c r="BS32" s="476"/>
      <c r="BT32" s="476"/>
      <c r="BU32" s="476"/>
      <c r="BV32" s="476"/>
      <c r="BW32" s="476"/>
      <c r="BX32" s="476"/>
      <c r="BY32" s="476"/>
      <c r="BZ32" s="476"/>
      <c r="CA32" s="476"/>
      <c r="CB32" s="476"/>
      <c r="CC32" s="476"/>
      <c r="CD32" s="476"/>
      <c r="CE32" s="476"/>
      <c r="CF32" s="476"/>
      <c r="CG32" s="476"/>
      <c r="CH32" s="476"/>
      <c r="CI32" s="476"/>
      <c r="CJ32" s="476"/>
      <c r="CK32" s="476"/>
      <c r="CL32" s="476"/>
      <c r="CM32" s="476"/>
      <c r="CN32" s="476"/>
      <c r="CO32" s="476"/>
      <c r="CP32" s="476"/>
      <c r="CQ32" s="476"/>
      <c r="CR32" s="476"/>
      <c r="CS32" s="476"/>
      <c r="CT32" s="476"/>
      <c r="CU32" s="476"/>
      <c r="CV32" s="476"/>
      <c r="CW32" s="476"/>
      <c r="CX32" s="476"/>
      <c r="CY32" s="476"/>
      <c r="CZ32" s="476"/>
      <c r="DA32" s="476"/>
      <c r="DB32" s="476"/>
      <c r="DC32" s="476"/>
      <c r="DD32" s="476"/>
      <c r="DE32" s="476"/>
      <c r="DF32" s="476"/>
      <c r="DG32" s="476"/>
      <c r="DH32" s="476"/>
      <c r="DI32" s="476"/>
      <c r="DJ32" s="476"/>
      <c r="DK32" s="476"/>
      <c r="DL32" s="476"/>
      <c r="DM32" s="476"/>
      <c r="DN32" s="476"/>
      <c r="DO32" s="476"/>
      <c r="DP32" s="476"/>
      <c r="DQ32" s="476"/>
      <c r="DR32" s="476"/>
      <c r="DS32" s="476"/>
      <c r="DT32" s="476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</row>
    <row r="33" spans="1:134" ht="16" customHeight="1" thickBot="1" x14ac:dyDescent="0.2">
      <c r="A33" s="10"/>
      <c r="B33" s="10"/>
      <c r="C33" s="119">
        <v>5</v>
      </c>
      <c r="D33" s="81" t="e">
        <f t="shared" si="41"/>
        <v>#N/A</v>
      </c>
      <c r="E33" s="82" t="e">
        <f t="shared" si="42"/>
        <v>#N/A</v>
      </c>
      <c r="F33" s="82" t="e">
        <f t="shared" si="43"/>
        <v>#N/A</v>
      </c>
      <c r="G33" s="82" t="e">
        <f t="shared" si="44"/>
        <v>#N/A</v>
      </c>
      <c r="H33" s="46"/>
      <c r="I33" s="46"/>
      <c r="J33" s="83"/>
      <c r="K33" s="359"/>
      <c r="L33" s="359"/>
      <c r="M33" s="41" t="e">
        <f t="shared" si="45"/>
        <v>#N/A</v>
      </c>
      <c r="N33" s="28" t="e">
        <f t="shared" si="46"/>
        <v>#N/A</v>
      </c>
      <c r="O33" s="28" t="e">
        <f t="shared" si="47"/>
        <v>#N/A</v>
      </c>
      <c r="P33" s="78" t="e">
        <f t="shared" si="48"/>
        <v>#N/A</v>
      </c>
      <c r="Q33" s="41" t="e">
        <f t="shared" si="49"/>
        <v>#N/A</v>
      </c>
      <c r="R33" s="28" t="e">
        <f t="shared" si="50"/>
        <v>#N/A</v>
      </c>
      <c r="S33" s="28" t="e">
        <f t="shared" si="51"/>
        <v>#N/A</v>
      </c>
      <c r="T33" s="164" t="e">
        <f t="shared" si="52"/>
        <v>#N/A</v>
      </c>
      <c r="U33" s="190" t="e">
        <f t="shared" si="53"/>
        <v>#N/A</v>
      </c>
      <c r="V33" s="196" t="e">
        <f t="shared" si="54"/>
        <v>#N/A</v>
      </c>
      <c r="W33" s="28" t="e">
        <f>INDEX(BK1:BK40,MATCH(C33,$DX1:$DX40,0))</f>
        <v>#N/A</v>
      </c>
      <c r="X33" s="28" t="e">
        <f t="shared" si="55"/>
        <v>#N/A</v>
      </c>
      <c r="Y33" s="28" t="e">
        <f t="shared" si="56"/>
        <v>#N/A</v>
      </c>
      <c r="Z33" s="28" t="e">
        <f t="shared" si="57"/>
        <v>#N/A</v>
      </c>
      <c r="AA33" s="164" t="e">
        <f t="shared" si="58"/>
        <v>#N/A</v>
      </c>
      <c r="AB33" s="187" t="e">
        <f t="shared" si="59"/>
        <v>#N/A</v>
      </c>
      <c r="AC33" s="197" t="e">
        <f t="shared" si="60"/>
        <v>#N/A</v>
      </c>
      <c r="AD33" s="173" t="e">
        <f t="shared" si="61"/>
        <v>#N/A</v>
      </c>
      <c r="AE33" s="43" t="e">
        <f t="shared" si="62"/>
        <v>#N/A</v>
      </c>
      <c r="AF33" s="44" t="e">
        <f t="shared" si="63"/>
        <v>#N/A</v>
      </c>
      <c r="AG33" s="247" t="e">
        <f t="shared" si="64"/>
        <v>#N/A</v>
      </c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6"/>
      <c r="CC33" s="476"/>
      <c r="CD33" s="476"/>
      <c r="CE33" s="476"/>
      <c r="CF33" s="476"/>
      <c r="CG33" s="476"/>
      <c r="CH33" s="476"/>
      <c r="CI33" s="476"/>
      <c r="CJ33" s="476"/>
      <c r="CK33" s="476"/>
      <c r="CL33" s="476"/>
      <c r="CM33" s="476"/>
      <c r="CN33" s="476"/>
      <c r="CO33" s="476"/>
      <c r="CP33" s="476"/>
      <c r="CQ33" s="476"/>
      <c r="CR33" s="476"/>
      <c r="CS33" s="476"/>
      <c r="CT33" s="476"/>
      <c r="CU33" s="476"/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</row>
    <row r="34" spans="1:134" ht="16" customHeight="1" x14ac:dyDescent="0.15">
      <c r="A34" s="10"/>
      <c r="B34" s="10"/>
      <c r="C34" s="119">
        <v>6</v>
      </c>
      <c r="D34" s="81" t="e">
        <f t="shared" si="41"/>
        <v>#N/A</v>
      </c>
      <c r="E34" s="82" t="e">
        <f t="shared" si="42"/>
        <v>#N/A</v>
      </c>
      <c r="F34" s="82" t="e">
        <f t="shared" si="43"/>
        <v>#N/A</v>
      </c>
      <c r="G34" s="82" t="e">
        <f t="shared" si="44"/>
        <v>#N/A</v>
      </c>
      <c r="H34" s="46"/>
      <c r="I34" s="46"/>
      <c r="J34" s="83"/>
      <c r="K34" s="359"/>
      <c r="L34" s="359"/>
      <c r="M34" s="41" t="e">
        <f t="shared" si="45"/>
        <v>#N/A</v>
      </c>
      <c r="N34" s="28" t="e">
        <f t="shared" si="46"/>
        <v>#N/A</v>
      </c>
      <c r="O34" s="28" t="e">
        <f t="shared" si="47"/>
        <v>#N/A</v>
      </c>
      <c r="P34" s="78" t="e">
        <f t="shared" si="48"/>
        <v>#N/A</v>
      </c>
      <c r="Q34" s="41" t="e">
        <f t="shared" si="49"/>
        <v>#N/A</v>
      </c>
      <c r="R34" s="28" t="e">
        <f t="shared" si="50"/>
        <v>#N/A</v>
      </c>
      <c r="S34" s="28" t="e">
        <f t="shared" si="51"/>
        <v>#N/A</v>
      </c>
      <c r="T34" s="164" t="e">
        <f t="shared" si="52"/>
        <v>#N/A</v>
      </c>
      <c r="U34" s="190" t="e">
        <f t="shared" si="53"/>
        <v>#N/A</v>
      </c>
      <c r="V34" s="196" t="e">
        <f t="shared" si="54"/>
        <v>#N/A</v>
      </c>
      <c r="W34" s="28" t="e">
        <f>INDEX(BK1:BK40,MATCH(C34,$DX1:$DX40,0))</f>
        <v>#N/A</v>
      </c>
      <c r="X34" s="28" t="e">
        <f t="shared" si="55"/>
        <v>#N/A</v>
      </c>
      <c r="Y34" s="28" t="e">
        <f t="shared" si="56"/>
        <v>#N/A</v>
      </c>
      <c r="Z34" s="28" t="e">
        <f t="shared" si="57"/>
        <v>#N/A</v>
      </c>
      <c r="AA34" s="164" t="e">
        <f t="shared" si="58"/>
        <v>#N/A</v>
      </c>
      <c r="AB34" s="187" t="e">
        <f t="shared" si="59"/>
        <v>#N/A</v>
      </c>
      <c r="AC34" s="197" t="e">
        <f t="shared" si="60"/>
        <v>#N/A</v>
      </c>
      <c r="AD34" s="173" t="e">
        <f t="shared" si="61"/>
        <v>#N/A</v>
      </c>
      <c r="AE34" s="43" t="e">
        <f t="shared" si="62"/>
        <v>#N/A</v>
      </c>
      <c r="AF34" s="44" t="e">
        <f t="shared" si="63"/>
        <v>#N/A</v>
      </c>
      <c r="AG34" s="247" t="e">
        <f t="shared" si="64"/>
        <v>#N/A</v>
      </c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76"/>
      <c r="CM34" s="476"/>
      <c r="CN34" s="476"/>
      <c r="CO34" s="476"/>
      <c r="CP34" s="476"/>
      <c r="CQ34" s="476"/>
      <c r="CR34" s="476"/>
      <c r="CS34" s="476"/>
      <c r="CT34" s="476"/>
      <c r="CU34" s="476"/>
      <c r="CV34" s="476"/>
      <c r="CW34" s="476"/>
      <c r="CX34" s="476"/>
      <c r="CY34" s="476"/>
      <c r="CZ34" s="476"/>
      <c r="DA34" s="476"/>
      <c r="DB34" s="476"/>
      <c r="DC34" s="476"/>
      <c r="DD34" s="476"/>
      <c r="DE34" s="476"/>
      <c r="DF34" s="476"/>
      <c r="DG34" s="476"/>
      <c r="DH34" s="476"/>
      <c r="DI34" s="476"/>
      <c r="DJ34" s="476"/>
      <c r="DK34" s="476"/>
      <c r="DL34" s="476"/>
      <c r="DM34" s="476"/>
      <c r="DN34" s="476"/>
      <c r="DO34" s="476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</row>
    <row r="35" spans="1:134" ht="16" customHeight="1" x14ac:dyDescent="0.15">
      <c r="A35" s="10"/>
      <c r="B35" s="10"/>
      <c r="C35" s="119">
        <v>7</v>
      </c>
      <c r="D35" s="81" t="e">
        <f t="shared" si="41"/>
        <v>#N/A</v>
      </c>
      <c r="E35" s="82" t="e">
        <f t="shared" si="42"/>
        <v>#N/A</v>
      </c>
      <c r="F35" s="82" t="e">
        <f t="shared" si="43"/>
        <v>#N/A</v>
      </c>
      <c r="G35" s="82" t="e">
        <f t="shared" si="44"/>
        <v>#N/A</v>
      </c>
      <c r="H35" s="46"/>
      <c r="I35" s="46"/>
      <c r="J35" s="83"/>
      <c r="K35" s="359"/>
      <c r="L35" s="359"/>
      <c r="M35" s="41" t="e">
        <f t="shared" si="45"/>
        <v>#N/A</v>
      </c>
      <c r="N35" s="28" t="e">
        <f t="shared" si="46"/>
        <v>#N/A</v>
      </c>
      <c r="O35" s="28" t="e">
        <f t="shared" si="47"/>
        <v>#N/A</v>
      </c>
      <c r="P35" s="40" t="e">
        <f t="shared" si="48"/>
        <v>#N/A</v>
      </c>
      <c r="Q35" s="41" t="e">
        <f t="shared" si="49"/>
        <v>#N/A</v>
      </c>
      <c r="R35" s="28" t="e">
        <f t="shared" si="50"/>
        <v>#N/A</v>
      </c>
      <c r="S35" s="28" t="e">
        <f t="shared" si="51"/>
        <v>#N/A</v>
      </c>
      <c r="T35" s="164" t="e">
        <f t="shared" si="52"/>
        <v>#N/A</v>
      </c>
      <c r="U35" s="190" t="e">
        <f t="shared" si="53"/>
        <v>#N/A</v>
      </c>
      <c r="V35" s="196" t="e">
        <f t="shared" si="54"/>
        <v>#N/A</v>
      </c>
      <c r="W35" s="28" t="e">
        <f>INDEX(BK1:BK40,MATCH(C35,$DX1:$DX40,0))</f>
        <v>#N/A</v>
      </c>
      <c r="X35" s="28" t="e">
        <f t="shared" si="55"/>
        <v>#N/A</v>
      </c>
      <c r="Y35" s="28" t="e">
        <f t="shared" si="56"/>
        <v>#N/A</v>
      </c>
      <c r="Z35" s="28" t="e">
        <f t="shared" si="57"/>
        <v>#N/A</v>
      </c>
      <c r="AA35" s="164" t="e">
        <f t="shared" si="58"/>
        <v>#N/A</v>
      </c>
      <c r="AB35" s="187" t="e">
        <f t="shared" si="59"/>
        <v>#N/A</v>
      </c>
      <c r="AC35" s="197" t="e">
        <f t="shared" si="60"/>
        <v>#N/A</v>
      </c>
      <c r="AD35" s="173" t="e">
        <f t="shared" si="61"/>
        <v>#N/A</v>
      </c>
      <c r="AE35" s="43" t="e">
        <f t="shared" si="62"/>
        <v>#N/A</v>
      </c>
      <c r="AF35" s="44" t="e">
        <f t="shared" si="63"/>
        <v>#N/A</v>
      </c>
      <c r="AG35" s="247" t="e">
        <f t="shared" si="64"/>
        <v>#N/A</v>
      </c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6"/>
      <c r="BT35" s="476"/>
      <c r="BU35" s="476"/>
      <c r="BV35" s="476"/>
      <c r="BW35" s="476"/>
      <c r="BX35" s="476"/>
      <c r="BY35" s="476"/>
      <c r="BZ35" s="476"/>
      <c r="CA35" s="476"/>
      <c r="CB35" s="476"/>
      <c r="CC35" s="476"/>
      <c r="CD35" s="476"/>
      <c r="CE35" s="476"/>
      <c r="CF35" s="476"/>
      <c r="CG35" s="476"/>
      <c r="CH35" s="476"/>
      <c r="CI35" s="476"/>
      <c r="CJ35" s="476"/>
      <c r="CK35" s="476"/>
      <c r="CL35" s="476"/>
      <c r="CM35" s="476"/>
      <c r="CN35" s="476"/>
      <c r="CO35" s="476"/>
      <c r="CP35" s="476"/>
      <c r="CQ35" s="476"/>
      <c r="CR35" s="476"/>
      <c r="CS35" s="476"/>
      <c r="CT35" s="476"/>
      <c r="CU35" s="476"/>
      <c r="CV35" s="476"/>
      <c r="CW35" s="476"/>
      <c r="CX35" s="476"/>
      <c r="CY35" s="476"/>
      <c r="CZ35" s="476"/>
      <c r="DA35" s="476"/>
      <c r="DB35" s="476"/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</row>
    <row r="36" spans="1:134" ht="16" customHeight="1" x14ac:dyDescent="0.15">
      <c r="A36" s="10"/>
      <c r="B36" s="10"/>
      <c r="C36" s="119">
        <v>8</v>
      </c>
      <c r="D36" s="81" t="e">
        <f t="shared" si="41"/>
        <v>#N/A</v>
      </c>
      <c r="E36" s="82" t="e">
        <f t="shared" si="42"/>
        <v>#N/A</v>
      </c>
      <c r="F36" s="82" t="e">
        <f t="shared" si="43"/>
        <v>#N/A</v>
      </c>
      <c r="G36" s="82" t="e">
        <f t="shared" si="44"/>
        <v>#N/A</v>
      </c>
      <c r="H36" s="46"/>
      <c r="I36" s="46"/>
      <c r="J36" s="83"/>
      <c r="K36" s="359"/>
      <c r="L36" s="359"/>
      <c r="M36" s="41" t="e">
        <f t="shared" si="45"/>
        <v>#N/A</v>
      </c>
      <c r="N36" s="28" t="e">
        <f t="shared" si="46"/>
        <v>#N/A</v>
      </c>
      <c r="O36" s="28" t="e">
        <f t="shared" si="47"/>
        <v>#N/A</v>
      </c>
      <c r="P36" s="40" t="e">
        <f t="shared" si="48"/>
        <v>#N/A</v>
      </c>
      <c r="Q36" s="41" t="e">
        <f t="shared" si="49"/>
        <v>#N/A</v>
      </c>
      <c r="R36" s="28" t="e">
        <f t="shared" si="50"/>
        <v>#N/A</v>
      </c>
      <c r="S36" s="28" t="e">
        <f t="shared" si="51"/>
        <v>#N/A</v>
      </c>
      <c r="T36" s="164" t="e">
        <f t="shared" si="52"/>
        <v>#N/A</v>
      </c>
      <c r="U36" s="190" t="e">
        <f t="shared" si="53"/>
        <v>#N/A</v>
      </c>
      <c r="V36" s="196" t="e">
        <f t="shared" si="54"/>
        <v>#N/A</v>
      </c>
      <c r="W36" s="28" t="e">
        <f>INDEX(BK1:BK40,MATCH(C36,$DX1:$DX40,0))</f>
        <v>#N/A</v>
      </c>
      <c r="X36" s="28" t="e">
        <f t="shared" si="55"/>
        <v>#N/A</v>
      </c>
      <c r="Y36" s="28" t="e">
        <f t="shared" si="56"/>
        <v>#N/A</v>
      </c>
      <c r="Z36" s="28" t="e">
        <f t="shared" si="57"/>
        <v>#N/A</v>
      </c>
      <c r="AA36" s="164" t="e">
        <f t="shared" si="58"/>
        <v>#N/A</v>
      </c>
      <c r="AB36" s="187" t="e">
        <f t="shared" si="59"/>
        <v>#N/A</v>
      </c>
      <c r="AC36" s="197" t="e">
        <f t="shared" si="60"/>
        <v>#N/A</v>
      </c>
      <c r="AD36" s="173" t="e">
        <f t="shared" si="61"/>
        <v>#N/A</v>
      </c>
      <c r="AE36" s="43" t="e">
        <f t="shared" si="62"/>
        <v>#N/A</v>
      </c>
      <c r="AF36" s="44" t="e">
        <f t="shared" si="63"/>
        <v>#N/A</v>
      </c>
      <c r="AG36" s="247" t="e">
        <f t="shared" si="64"/>
        <v>#N/A</v>
      </c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6"/>
      <c r="BK36" s="476"/>
      <c r="BL36" s="476"/>
      <c r="BM36" s="476"/>
      <c r="BN36" s="476"/>
      <c r="BO36" s="476"/>
      <c r="BP36" s="476"/>
      <c r="BQ36" s="476"/>
      <c r="BR36" s="476"/>
      <c r="BS36" s="476"/>
      <c r="BT36" s="476"/>
      <c r="BU36" s="476"/>
      <c r="BV36" s="476"/>
      <c r="BW36" s="476"/>
      <c r="BX36" s="476"/>
      <c r="BY36" s="476"/>
      <c r="BZ36" s="476"/>
      <c r="CA36" s="476"/>
      <c r="CB36" s="476"/>
      <c r="CC36" s="476"/>
      <c r="CD36" s="476"/>
      <c r="CE36" s="476"/>
      <c r="CF36" s="476"/>
      <c r="CG36" s="476"/>
      <c r="CH36" s="476"/>
      <c r="CI36" s="476"/>
      <c r="CJ36" s="476"/>
      <c r="CK36" s="476"/>
      <c r="CL36" s="476"/>
      <c r="CM36" s="476"/>
      <c r="CN36" s="476"/>
      <c r="CO36" s="476"/>
      <c r="CP36" s="476"/>
      <c r="CQ36" s="476"/>
      <c r="CR36" s="476"/>
      <c r="CS36" s="476"/>
      <c r="CT36" s="476"/>
      <c r="CU36" s="476"/>
      <c r="CV36" s="476"/>
      <c r="CW36" s="476"/>
      <c r="CX36" s="476"/>
      <c r="CY36" s="476"/>
      <c r="CZ36" s="476"/>
      <c r="DA36" s="476"/>
      <c r="DB36" s="476"/>
      <c r="DC36" s="476"/>
      <c r="DD36" s="476"/>
      <c r="DE36" s="476"/>
      <c r="DF36" s="476"/>
      <c r="DG36" s="476"/>
      <c r="DH36" s="476"/>
      <c r="DI36" s="476"/>
      <c r="DJ36" s="476"/>
      <c r="DK36" s="476"/>
      <c r="DL36" s="476"/>
      <c r="DM36" s="476"/>
      <c r="DN36" s="476"/>
      <c r="DO36" s="476"/>
      <c r="DP36" s="476"/>
      <c r="DQ36" s="476"/>
      <c r="DR36" s="476"/>
      <c r="DS36" s="476"/>
      <c r="DT36" s="476"/>
      <c r="DU36" s="476"/>
      <c r="DV36" s="476"/>
      <c r="DW36" s="476"/>
      <c r="DX36" s="476"/>
      <c r="DY36" s="476"/>
      <c r="DZ36" s="476"/>
      <c r="EA36" s="476"/>
      <c r="EB36" s="476"/>
      <c r="EC36" s="476"/>
      <c r="ED36" s="476"/>
    </row>
    <row r="37" spans="1:134" ht="16.5" customHeight="1" thickBot="1" x14ac:dyDescent="0.2">
      <c r="A37" s="10"/>
      <c r="B37" s="10"/>
      <c r="C37" s="119">
        <v>9</v>
      </c>
      <c r="D37" s="84" t="e">
        <f t="shared" si="41"/>
        <v>#N/A</v>
      </c>
      <c r="E37" s="85" t="e">
        <f t="shared" si="42"/>
        <v>#N/A</v>
      </c>
      <c r="F37" s="85" t="e">
        <f t="shared" si="43"/>
        <v>#N/A</v>
      </c>
      <c r="G37" s="85" t="e">
        <f t="shared" si="44"/>
        <v>#N/A</v>
      </c>
      <c r="H37" s="47"/>
      <c r="I37" s="47"/>
      <c r="J37" s="86"/>
      <c r="K37" s="395"/>
      <c r="L37" s="395"/>
      <c r="M37" s="50" t="e">
        <f t="shared" si="45"/>
        <v>#N/A</v>
      </c>
      <c r="N37" s="48" t="e">
        <f t="shared" si="46"/>
        <v>#N/A</v>
      </c>
      <c r="O37" s="48" t="e">
        <f t="shared" si="47"/>
        <v>#N/A</v>
      </c>
      <c r="P37" s="49" t="e">
        <f t="shared" si="48"/>
        <v>#N/A</v>
      </c>
      <c r="Q37" s="50" t="e">
        <f t="shared" si="49"/>
        <v>#N/A</v>
      </c>
      <c r="R37" s="48" t="e">
        <f t="shared" si="50"/>
        <v>#N/A</v>
      </c>
      <c r="S37" s="48" t="e">
        <f t="shared" si="51"/>
        <v>#N/A</v>
      </c>
      <c r="T37" s="165" t="e">
        <f t="shared" si="52"/>
        <v>#N/A</v>
      </c>
      <c r="U37" s="191" t="e">
        <f t="shared" si="53"/>
        <v>#N/A</v>
      </c>
      <c r="V37" s="198" t="e">
        <f t="shared" si="54"/>
        <v>#N/A</v>
      </c>
      <c r="W37" s="95" t="e">
        <f>INDEX(BK1:BK40,MATCH(C37,$DX1:$DX40,0))</f>
        <v>#N/A</v>
      </c>
      <c r="X37" s="95" t="e">
        <f t="shared" si="55"/>
        <v>#N/A</v>
      </c>
      <c r="Y37" s="95" t="e">
        <f t="shared" si="56"/>
        <v>#N/A</v>
      </c>
      <c r="Z37" s="95" t="e">
        <f t="shared" si="57"/>
        <v>#N/A</v>
      </c>
      <c r="AA37" s="199" t="e">
        <f t="shared" si="58"/>
        <v>#N/A</v>
      </c>
      <c r="AB37" s="200" t="e">
        <f t="shared" si="59"/>
        <v>#N/A</v>
      </c>
      <c r="AC37" s="201" t="e">
        <f t="shared" si="60"/>
        <v>#N/A</v>
      </c>
      <c r="AD37" s="174" t="e">
        <f t="shared" si="61"/>
        <v>#N/A</v>
      </c>
      <c r="AE37" s="52" t="e">
        <f t="shared" si="62"/>
        <v>#N/A</v>
      </c>
      <c r="AF37" s="53" t="e">
        <f t="shared" si="63"/>
        <v>#N/A</v>
      </c>
      <c r="AG37" s="150" t="e">
        <f t="shared" si="64"/>
        <v>#N/A</v>
      </c>
      <c r="AH37" s="476"/>
      <c r="AI37" s="476"/>
      <c r="AJ37" s="476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  <c r="BR37" s="476"/>
      <c r="BS37" s="476"/>
      <c r="BT37" s="476"/>
      <c r="BU37" s="476"/>
      <c r="BV37" s="476"/>
      <c r="BW37" s="476"/>
      <c r="BX37" s="476"/>
      <c r="BY37" s="476"/>
      <c r="BZ37" s="476"/>
      <c r="CA37" s="476"/>
      <c r="CB37" s="476"/>
      <c r="CC37" s="476"/>
      <c r="CD37" s="476"/>
      <c r="CE37" s="476"/>
      <c r="CF37" s="476"/>
      <c r="CG37" s="476"/>
      <c r="CH37" s="476"/>
      <c r="CI37" s="476"/>
      <c r="CJ37" s="476"/>
      <c r="CK37" s="476"/>
      <c r="CL37" s="476"/>
      <c r="CM37" s="476"/>
      <c r="CN37" s="476"/>
      <c r="CO37" s="476"/>
      <c r="CP37" s="476"/>
      <c r="CQ37" s="476"/>
      <c r="CR37" s="476"/>
      <c r="CS37" s="476"/>
      <c r="CT37" s="476"/>
      <c r="CU37" s="476"/>
      <c r="CV37" s="476"/>
      <c r="CW37" s="476"/>
      <c r="CX37" s="476"/>
      <c r="CY37" s="476"/>
      <c r="CZ37" s="476"/>
      <c r="DA37" s="476"/>
      <c r="DB37" s="476"/>
      <c r="DC37" s="476"/>
      <c r="DD37" s="476"/>
      <c r="DE37" s="476"/>
      <c r="DF37" s="476"/>
      <c r="DG37" s="476"/>
      <c r="DH37" s="476"/>
      <c r="DI37" s="476"/>
      <c r="DJ37" s="476"/>
      <c r="DK37" s="476"/>
      <c r="DL37" s="476"/>
      <c r="DM37" s="476"/>
      <c r="DN37" s="476"/>
      <c r="DO37" s="476"/>
      <c r="DP37" s="476"/>
      <c r="DQ37" s="476"/>
      <c r="DR37" s="476"/>
      <c r="DS37" s="476"/>
      <c r="DT37" s="476"/>
      <c r="DU37" s="476"/>
      <c r="DV37" s="476"/>
      <c r="DW37" s="476"/>
      <c r="DX37" s="476"/>
      <c r="DY37" s="476"/>
      <c r="DZ37" s="476"/>
      <c r="EA37" s="476"/>
      <c r="EB37" s="476"/>
      <c r="EC37" s="476"/>
      <c r="ED37" s="476"/>
    </row>
    <row r="38" spans="1:134" ht="16.5" customHeight="1" x14ac:dyDescent="0.15">
      <c r="A38" s="10"/>
      <c r="B38" s="1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476"/>
      <c r="AT38" s="476"/>
      <c r="AU38" s="476"/>
      <c r="AV38" s="476"/>
      <c r="AW38" s="476"/>
      <c r="AX38" s="476"/>
      <c r="AY38" s="476"/>
      <c r="AZ38" s="476"/>
      <c r="BA38" s="476"/>
      <c r="BB38" s="476"/>
      <c r="BC38" s="476"/>
      <c r="BD38" s="476"/>
      <c r="BE38" s="476"/>
      <c r="BF38" s="476"/>
      <c r="BG38" s="476"/>
      <c r="BH38" s="476"/>
      <c r="BI38" s="476"/>
      <c r="BJ38" s="476"/>
      <c r="BK38" s="476"/>
      <c r="BL38" s="476"/>
      <c r="BM38" s="476"/>
      <c r="BN38" s="476"/>
      <c r="BO38" s="476"/>
      <c r="BP38" s="476"/>
      <c r="BQ38" s="476"/>
      <c r="BR38" s="476"/>
      <c r="BS38" s="476"/>
      <c r="BT38" s="476"/>
      <c r="BU38" s="476"/>
      <c r="BV38" s="476"/>
      <c r="BW38" s="476"/>
      <c r="BX38" s="476"/>
      <c r="BY38" s="476"/>
      <c r="BZ38" s="476"/>
      <c r="CA38" s="476"/>
      <c r="CB38" s="476"/>
      <c r="CC38" s="476"/>
      <c r="CD38" s="476"/>
      <c r="CE38" s="476"/>
      <c r="CF38" s="476"/>
      <c r="CG38" s="476"/>
      <c r="CH38" s="476"/>
      <c r="CI38" s="476"/>
      <c r="CJ38" s="476"/>
      <c r="CK38" s="476"/>
      <c r="CL38" s="476"/>
      <c r="CM38" s="476"/>
      <c r="CN38" s="476"/>
      <c r="CO38" s="476"/>
      <c r="CP38" s="476"/>
      <c r="CQ38" s="476"/>
      <c r="CR38" s="476"/>
      <c r="CS38" s="476"/>
      <c r="CT38" s="476"/>
      <c r="CU38" s="476"/>
      <c r="CV38" s="476"/>
      <c r="CW38" s="476"/>
      <c r="CX38" s="476"/>
      <c r="CY38" s="476"/>
      <c r="CZ38" s="476"/>
      <c r="DA38" s="476"/>
      <c r="DB38" s="476"/>
      <c r="DC38" s="476"/>
      <c r="DD38" s="476"/>
      <c r="DE38" s="476"/>
      <c r="DF38" s="476"/>
      <c r="DG38" s="476"/>
      <c r="DH38" s="476"/>
      <c r="DI38" s="476"/>
      <c r="DJ38" s="476"/>
      <c r="DK38" s="476"/>
      <c r="DL38" s="476"/>
      <c r="DM38" s="476"/>
      <c r="DN38" s="476"/>
      <c r="DO38" s="476"/>
      <c r="DP38" s="476"/>
      <c r="DQ38" s="476"/>
      <c r="DR38" s="476"/>
      <c r="DS38" s="476"/>
      <c r="DT38" s="476"/>
      <c r="DU38" s="476"/>
      <c r="DV38" s="476"/>
      <c r="DW38" s="476"/>
      <c r="DX38" s="476"/>
      <c r="DY38" s="476"/>
      <c r="DZ38" s="476"/>
      <c r="EA38" s="476"/>
      <c r="EB38" s="476"/>
      <c r="EC38" s="476"/>
      <c r="ED38" s="476"/>
    </row>
    <row r="39" spans="1:134" ht="16" customHeight="1" x14ac:dyDescent="0.15">
      <c r="A39" s="10"/>
      <c r="B39" s="10"/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476"/>
      <c r="AI39" s="476"/>
      <c r="AJ39" s="476"/>
      <c r="AK39" s="476"/>
      <c r="AL39" s="476"/>
      <c r="AM39" s="476"/>
      <c r="AN39" s="476"/>
      <c r="AO39" s="476"/>
      <c r="AP39" s="476"/>
      <c r="AQ39" s="476"/>
      <c r="AR39" s="476"/>
      <c r="AS39" s="476"/>
      <c r="AT39" s="476"/>
      <c r="AU39" s="476"/>
      <c r="AV39" s="476"/>
      <c r="AW39" s="476"/>
      <c r="AX39" s="476"/>
      <c r="AY39" s="476"/>
      <c r="AZ39" s="476"/>
      <c r="BA39" s="476"/>
      <c r="BB39" s="476"/>
      <c r="BC39" s="476"/>
      <c r="BD39" s="476"/>
      <c r="BE39" s="476"/>
      <c r="BF39" s="476"/>
      <c r="BG39" s="476"/>
      <c r="BH39" s="476"/>
      <c r="BI39" s="476"/>
      <c r="BJ39" s="476"/>
      <c r="BK39" s="476"/>
      <c r="BL39" s="476"/>
      <c r="BM39" s="476"/>
      <c r="BN39" s="476"/>
      <c r="BO39" s="476"/>
      <c r="BP39" s="476"/>
      <c r="BQ39" s="476"/>
      <c r="BR39" s="476"/>
      <c r="BS39" s="476"/>
      <c r="BT39" s="476"/>
      <c r="BU39" s="476"/>
      <c r="BV39" s="476"/>
      <c r="BW39" s="476"/>
      <c r="BX39" s="476"/>
      <c r="BY39" s="476"/>
      <c r="BZ39" s="476"/>
      <c r="CA39" s="476"/>
      <c r="CB39" s="476"/>
      <c r="CC39" s="476"/>
      <c r="CD39" s="476"/>
      <c r="CE39" s="476"/>
      <c r="CF39" s="476"/>
      <c r="CG39" s="476"/>
      <c r="CH39" s="476"/>
      <c r="CI39" s="476"/>
      <c r="CJ39" s="476"/>
      <c r="CK39" s="476"/>
      <c r="CL39" s="476"/>
      <c r="CM39" s="476"/>
      <c r="CN39" s="476"/>
      <c r="CO39" s="476"/>
      <c r="CP39" s="476"/>
      <c r="CQ39" s="476"/>
      <c r="CR39" s="476"/>
      <c r="CS39" s="476"/>
      <c r="CT39" s="476"/>
      <c r="CU39" s="476"/>
      <c r="CV39" s="476"/>
      <c r="CW39" s="476"/>
      <c r="CX39" s="476"/>
      <c r="CY39" s="476"/>
      <c r="CZ39" s="476"/>
      <c r="DA39" s="476"/>
      <c r="DB39" s="476"/>
      <c r="DC39" s="476"/>
      <c r="DD39" s="476"/>
      <c r="DE39" s="476"/>
      <c r="DF39" s="476"/>
      <c r="DG39" s="476"/>
      <c r="DH39" s="476"/>
      <c r="DI39" s="476"/>
      <c r="DJ39" s="476"/>
      <c r="DK39" s="476"/>
      <c r="DL39" s="476"/>
      <c r="DM39" s="476"/>
      <c r="DN39" s="476"/>
      <c r="DO39" s="476"/>
      <c r="DP39" s="476"/>
      <c r="DQ39" s="476"/>
      <c r="DR39" s="476"/>
      <c r="DS39" s="476"/>
      <c r="DT39" s="476"/>
      <c r="DU39" s="476"/>
      <c r="DV39" s="476"/>
      <c r="DW39" s="476"/>
      <c r="DX39" s="476"/>
      <c r="DY39" s="476"/>
      <c r="DZ39" s="476"/>
      <c r="EA39" s="476"/>
      <c r="EB39" s="476"/>
      <c r="EC39" s="476"/>
      <c r="ED39" s="476"/>
    </row>
    <row r="40" spans="1:134" ht="16" customHeight="1" x14ac:dyDescent="0.15">
      <c r="A40" s="10"/>
      <c r="B40" s="10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476"/>
      <c r="AI40" s="476"/>
      <c r="AJ40" s="476"/>
      <c r="AK40" s="476"/>
      <c r="AL40" s="476"/>
      <c r="AM40" s="476"/>
      <c r="AN40" s="476"/>
      <c r="AO40" s="476"/>
      <c r="AP40" s="476"/>
      <c r="AQ40" s="476"/>
      <c r="AR40" s="476"/>
      <c r="AS40" s="476"/>
      <c r="AT40" s="476"/>
      <c r="AU40" s="476"/>
      <c r="AV40" s="476"/>
      <c r="AW40" s="476"/>
      <c r="AX40" s="476"/>
      <c r="AY40" s="476"/>
      <c r="AZ40" s="476"/>
      <c r="BA40" s="476"/>
      <c r="BB40" s="476"/>
      <c r="BC40" s="476"/>
      <c r="BD40" s="476"/>
      <c r="BE40" s="476"/>
      <c r="BF40" s="476"/>
      <c r="BG40" s="476"/>
      <c r="BH40" s="476"/>
      <c r="BI40" s="476"/>
      <c r="BJ40" s="476"/>
      <c r="BK40" s="476"/>
      <c r="BL40" s="476"/>
      <c r="BM40" s="476"/>
      <c r="BN40" s="476"/>
      <c r="BO40" s="476"/>
      <c r="BP40" s="476"/>
      <c r="BQ40" s="476"/>
      <c r="BR40" s="476"/>
      <c r="BS40" s="476"/>
      <c r="BT40" s="476"/>
      <c r="BU40" s="476"/>
      <c r="BV40" s="476"/>
      <c r="BW40" s="476"/>
      <c r="BX40" s="476"/>
      <c r="BY40" s="476"/>
      <c r="BZ40" s="476"/>
      <c r="CA40" s="476"/>
      <c r="CB40" s="476"/>
      <c r="CC40" s="476"/>
      <c r="CD40" s="476"/>
      <c r="CE40" s="476"/>
      <c r="CF40" s="476"/>
      <c r="CG40" s="476"/>
      <c r="CH40" s="476"/>
      <c r="CI40" s="476"/>
      <c r="CJ40" s="476"/>
      <c r="CK40" s="476"/>
      <c r="CL40" s="476"/>
      <c r="CM40" s="476"/>
      <c r="CN40" s="476"/>
      <c r="CO40" s="476"/>
      <c r="CP40" s="476"/>
      <c r="CQ40" s="476"/>
      <c r="CR40" s="476"/>
      <c r="CS40" s="476"/>
      <c r="CT40" s="476"/>
      <c r="CU40" s="476"/>
      <c r="CV40" s="476"/>
      <c r="CW40" s="476"/>
      <c r="CX40" s="476"/>
      <c r="CY40" s="476"/>
      <c r="CZ40" s="476"/>
      <c r="DA40" s="476"/>
      <c r="DB40" s="476"/>
      <c r="DC40" s="476"/>
      <c r="DD40" s="476"/>
      <c r="DE40" s="476"/>
      <c r="DF40" s="476"/>
      <c r="DG40" s="476"/>
      <c r="DH40" s="476"/>
      <c r="DI40" s="476"/>
      <c r="DJ40" s="476"/>
      <c r="DK40" s="476"/>
      <c r="DL40" s="476"/>
      <c r="DM40" s="476"/>
      <c r="DN40" s="476"/>
      <c r="DO40" s="476"/>
      <c r="DP40" s="476"/>
      <c r="DQ40" s="476"/>
      <c r="DR40" s="476"/>
      <c r="DS40" s="476"/>
      <c r="DT40" s="476"/>
      <c r="DU40" s="476"/>
      <c r="DV40" s="476"/>
      <c r="DW40" s="476"/>
      <c r="DX40" s="476"/>
      <c r="DY40" s="476"/>
      <c r="DZ40" s="476"/>
      <c r="EA40" s="476"/>
      <c r="EB40" s="476"/>
      <c r="EC40" s="476"/>
      <c r="ED40" s="476"/>
    </row>
    <row r="41" spans="1:134" ht="12.75" customHeight="1" x14ac:dyDescent="0.15">
      <c r="D41" s="109"/>
      <c r="E41" s="109"/>
    </row>
  </sheetData>
  <mergeCells count="35">
    <mergeCell ref="K2:L2"/>
    <mergeCell ref="AQ3:AU3"/>
    <mergeCell ref="BL3:BP3"/>
    <mergeCell ref="CA3:CE3"/>
    <mergeCell ref="BG3:BK3"/>
    <mergeCell ref="BQ3:BU3"/>
    <mergeCell ref="BV3:BZ3"/>
    <mergeCell ref="AL3:AP3"/>
    <mergeCell ref="AD27:AG27"/>
    <mergeCell ref="D24:EC26"/>
    <mergeCell ref="M27:P27"/>
    <mergeCell ref="Q27:U27"/>
    <mergeCell ref="AH27:ED40"/>
    <mergeCell ref="V27:AC27"/>
    <mergeCell ref="DJ2:DK2"/>
    <mergeCell ref="CR3:CU3"/>
    <mergeCell ref="CV3:CY3"/>
    <mergeCell ref="CZ3:DC3"/>
    <mergeCell ref="DE3:DH3"/>
    <mergeCell ref="D1:EC1"/>
    <mergeCell ref="D2:G2"/>
    <mergeCell ref="M2:AF2"/>
    <mergeCell ref="AG2:AZ2"/>
    <mergeCell ref="M3:Q3"/>
    <mergeCell ref="R3:V3"/>
    <mergeCell ref="W3:AA3"/>
    <mergeCell ref="AB3:AF3"/>
    <mergeCell ref="AG3:AK3"/>
    <mergeCell ref="CF3:CI3"/>
    <mergeCell ref="CJ3:CM3"/>
    <mergeCell ref="CN3:CQ3"/>
    <mergeCell ref="BB2:DI2"/>
    <mergeCell ref="EB2:ED2"/>
    <mergeCell ref="AV3:AZ3"/>
    <mergeCell ref="BB3:BF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W59"/>
  <sheetViews>
    <sheetView showGridLines="0" topLeftCell="C17" zoomScale="125" workbookViewId="0">
      <selection activeCell="C31" sqref="A31:XFD31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5" style="1" customWidth="1"/>
    <col min="4" max="4" width="8" style="1" customWidth="1"/>
    <col min="5" max="5" width="8.625" style="1" customWidth="1"/>
    <col min="6" max="6" width="12.125" style="1" customWidth="1"/>
    <col min="7" max="7" width="9.875" style="1" customWidth="1"/>
    <col min="8" max="10" width="8.625" style="1" hidden="1" customWidth="1"/>
    <col min="11" max="12" width="8.625" style="1" customWidth="1"/>
    <col min="13" max="15" width="4.625" style="1" customWidth="1"/>
    <col min="16" max="16" width="4.25" style="1" customWidth="1"/>
    <col min="17" max="18" width="4.625" style="1" customWidth="1"/>
    <col min="19" max="20" width="4.375" style="1" customWidth="1"/>
    <col min="21" max="21" width="4.875" style="1" customWidth="1"/>
    <col min="22" max="25" width="4.375" style="1" customWidth="1"/>
    <col min="26" max="26" width="4.25" style="1" customWidth="1"/>
    <col min="27" max="27" width="4.625" style="1" customWidth="1"/>
    <col min="28" max="28" width="4.375" style="1" customWidth="1"/>
    <col min="29" max="30" width="5.75" style="1" customWidth="1"/>
    <col min="31" max="31" width="6.25" style="1" customWidth="1"/>
    <col min="32" max="32" width="6" style="1" customWidth="1"/>
    <col min="33" max="33" width="5.625" style="1" customWidth="1"/>
    <col min="34" max="34" width="5.875" style="1" customWidth="1"/>
    <col min="35" max="35" width="4.25" style="1" customWidth="1"/>
    <col min="36" max="36" width="2.75" style="1" customWidth="1"/>
    <col min="37" max="37" width="4.25" style="1" customWidth="1"/>
    <col min="38" max="38" width="4.375" style="1" customWidth="1"/>
    <col min="39" max="39" width="4.75" style="1" customWidth="1"/>
    <col min="40" max="40" width="4.25" style="1" customWidth="1"/>
    <col min="41" max="41" width="3.375" style="1" customWidth="1"/>
    <col min="42" max="42" width="4.25" style="1" customWidth="1"/>
    <col min="43" max="43" width="4.375" style="1" customWidth="1"/>
    <col min="44" max="44" width="4.25" style="1" customWidth="1"/>
    <col min="45" max="45" width="4.5" style="1" customWidth="1"/>
    <col min="46" max="46" width="2.375" style="1" customWidth="1"/>
    <col min="47" max="47" width="4.25" style="1" customWidth="1"/>
    <col min="48" max="48" width="4.375" style="1" customWidth="1"/>
    <col min="49" max="49" width="4.5" style="1" customWidth="1"/>
    <col min="50" max="50" width="4.25" style="1" customWidth="1"/>
    <col min="51" max="51" width="1.875" style="1" customWidth="1"/>
    <col min="52" max="52" width="4.25" style="1" customWidth="1"/>
    <col min="53" max="53" width="6.375" style="1" customWidth="1"/>
    <col min="54" max="56" width="5.25" style="1" customWidth="1"/>
    <col min="57" max="57" width="3" style="1" customWidth="1"/>
    <col min="58" max="61" width="5.25" style="1" customWidth="1"/>
    <col min="62" max="62" width="2.625" style="1" customWidth="1"/>
    <col min="63" max="66" width="5.25" style="1" customWidth="1"/>
    <col min="67" max="67" width="2.375" style="1" customWidth="1"/>
    <col min="68" max="71" width="5.25" style="1" customWidth="1"/>
    <col min="72" max="72" width="2.625" style="1" customWidth="1"/>
    <col min="73" max="76" width="5.25" style="1" customWidth="1"/>
    <col min="77" max="77" width="3.375" style="1" customWidth="1"/>
    <col min="78" max="78" width="5.25" style="1" customWidth="1"/>
    <col min="79" max="83" width="4.875" style="1" customWidth="1"/>
    <col min="84" max="108" width="2.625" style="1" customWidth="1"/>
    <col min="109" max="113" width="3.875" style="1" customWidth="1"/>
    <col min="114" max="115" width="5.7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8"/>
      <c r="B1" s="8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202"/>
    </row>
    <row r="2" spans="1:134" ht="17" customHeight="1" thickBot="1" x14ac:dyDescent="0.2">
      <c r="A2" s="8"/>
      <c r="B2" s="8"/>
      <c r="C2" s="120"/>
      <c r="D2" s="521" t="s">
        <v>75</v>
      </c>
      <c r="E2" s="522"/>
      <c r="F2" s="522"/>
      <c r="G2" s="523"/>
      <c r="H2" s="88"/>
      <c r="I2" s="12"/>
      <c r="J2" s="113"/>
      <c r="K2" s="501" t="s">
        <v>101</v>
      </c>
      <c r="L2" s="502"/>
      <c r="M2" s="492" t="s">
        <v>21</v>
      </c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4"/>
      <c r="AG2" s="525" t="s">
        <v>22</v>
      </c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7"/>
      <c r="BA2" s="145" t="s">
        <v>94</v>
      </c>
      <c r="BB2" s="498" t="s">
        <v>23</v>
      </c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500"/>
      <c r="DJ2" s="501" t="s">
        <v>101</v>
      </c>
      <c r="DK2" s="502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503" t="s">
        <v>96</v>
      </c>
      <c r="EC2" s="503"/>
      <c r="ED2" s="503"/>
    </row>
    <row r="3" spans="1:134" ht="85.5" customHeight="1" x14ac:dyDescent="0.15">
      <c r="A3" s="8"/>
      <c r="B3" s="8"/>
      <c r="C3" s="120"/>
      <c r="D3" s="354" t="s">
        <v>1</v>
      </c>
      <c r="E3" s="14" t="s">
        <v>2</v>
      </c>
      <c r="F3" s="14" t="s">
        <v>3</v>
      </c>
      <c r="G3" s="355" t="s">
        <v>4</v>
      </c>
      <c r="H3" s="322"/>
      <c r="I3" s="15"/>
      <c r="J3" s="334"/>
      <c r="K3" s="400" t="s">
        <v>45</v>
      </c>
      <c r="L3" s="400" t="s">
        <v>95</v>
      </c>
      <c r="M3" s="531" t="s">
        <v>24</v>
      </c>
      <c r="N3" s="513"/>
      <c r="O3" s="513"/>
      <c r="P3" s="513"/>
      <c r="Q3" s="514"/>
      <c r="R3" s="516" t="s">
        <v>25</v>
      </c>
      <c r="S3" s="513"/>
      <c r="T3" s="513"/>
      <c r="U3" s="513"/>
      <c r="V3" s="514"/>
      <c r="W3" s="516" t="s">
        <v>26</v>
      </c>
      <c r="X3" s="513"/>
      <c r="Y3" s="513"/>
      <c r="Z3" s="513"/>
      <c r="AA3" s="514"/>
      <c r="AB3" s="516" t="s">
        <v>27</v>
      </c>
      <c r="AC3" s="513"/>
      <c r="AD3" s="513"/>
      <c r="AE3" s="513"/>
      <c r="AF3" s="517"/>
      <c r="AG3" s="515" t="s">
        <v>28</v>
      </c>
      <c r="AH3" s="505"/>
      <c r="AI3" s="505"/>
      <c r="AJ3" s="505"/>
      <c r="AK3" s="506"/>
      <c r="AL3" s="504" t="s">
        <v>29</v>
      </c>
      <c r="AM3" s="505"/>
      <c r="AN3" s="505"/>
      <c r="AO3" s="505"/>
      <c r="AP3" s="506"/>
      <c r="AQ3" s="504" t="s">
        <v>30</v>
      </c>
      <c r="AR3" s="505"/>
      <c r="AS3" s="505"/>
      <c r="AT3" s="505"/>
      <c r="AU3" s="506"/>
      <c r="AV3" s="504" t="s">
        <v>31</v>
      </c>
      <c r="AW3" s="505"/>
      <c r="AX3" s="505"/>
      <c r="AY3" s="505"/>
      <c r="AZ3" s="519"/>
      <c r="BA3" s="361" t="s">
        <v>111</v>
      </c>
      <c r="BB3" s="515" t="s">
        <v>32</v>
      </c>
      <c r="BC3" s="505"/>
      <c r="BD3" s="505"/>
      <c r="BE3" s="505"/>
      <c r="BF3" s="506"/>
      <c r="BG3" s="504" t="s">
        <v>33</v>
      </c>
      <c r="BH3" s="505"/>
      <c r="BI3" s="505"/>
      <c r="BJ3" s="505"/>
      <c r="BK3" s="506"/>
      <c r="BL3" s="518" t="s">
        <v>110</v>
      </c>
      <c r="BM3" s="505"/>
      <c r="BN3" s="505"/>
      <c r="BO3" s="505"/>
      <c r="BP3" s="506"/>
      <c r="BQ3" s="504" t="s">
        <v>34</v>
      </c>
      <c r="BR3" s="505"/>
      <c r="BS3" s="505"/>
      <c r="BT3" s="505"/>
      <c r="BU3" s="506"/>
      <c r="BV3" s="504" t="s">
        <v>35</v>
      </c>
      <c r="BW3" s="505"/>
      <c r="BX3" s="505"/>
      <c r="BY3" s="505"/>
      <c r="BZ3" s="506"/>
      <c r="CA3" s="518" t="s">
        <v>108</v>
      </c>
      <c r="CB3" s="505"/>
      <c r="CC3" s="505"/>
      <c r="CD3" s="505"/>
      <c r="CE3" s="507"/>
      <c r="CF3" s="520" t="s">
        <v>36</v>
      </c>
      <c r="CG3" s="505"/>
      <c r="CH3" s="505"/>
      <c r="CI3" s="506"/>
      <c r="CJ3" s="504" t="s">
        <v>37</v>
      </c>
      <c r="CK3" s="505"/>
      <c r="CL3" s="505"/>
      <c r="CM3" s="506"/>
      <c r="CN3" s="504" t="s">
        <v>38</v>
      </c>
      <c r="CO3" s="505"/>
      <c r="CP3" s="505"/>
      <c r="CQ3" s="506"/>
      <c r="CR3" s="504" t="s">
        <v>39</v>
      </c>
      <c r="CS3" s="505"/>
      <c r="CT3" s="505"/>
      <c r="CU3" s="506"/>
      <c r="CV3" s="524" t="s">
        <v>40</v>
      </c>
      <c r="CW3" s="509"/>
      <c r="CX3" s="509"/>
      <c r="CY3" s="510"/>
      <c r="CZ3" s="504" t="s">
        <v>41</v>
      </c>
      <c r="DA3" s="505"/>
      <c r="DB3" s="505"/>
      <c r="DC3" s="507"/>
      <c r="DD3" s="381" t="s">
        <v>109</v>
      </c>
      <c r="DE3" s="520" t="s">
        <v>42</v>
      </c>
      <c r="DF3" s="505"/>
      <c r="DG3" s="505"/>
      <c r="DH3" s="506"/>
      <c r="DI3" s="349" t="s">
        <v>43</v>
      </c>
      <c r="DJ3" s="364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LARGE(DJ4:DJ23,1)</f>
        <v>161.19999999999999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34" ht="16" customHeight="1" x14ac:dyDescent="0.15">
      <c r="A4" s="8"/>
      <c r="B4" s="8"/>
      <c r="C4" s="120"/>
      <c r="D4" s="329" t="str">
        <f>classi!B127</f>
        <v>FS1_1</v>
      </c>
      <c r="E4" s="25" t="str">
        <f>classi!C127</f>
        <v>Stefania</v>
      </c>
      <c r="F4" s="25" t="str">
        <f>classi!D127</f>
        <v>Gaspari</v>
      </c>
      <c r="G4" s="330" t="str">
        <f>classi!E127</f>
        <v>Goccia</v>
      </c>
      <c r="H4" s="323"/>
      <c r="I4" s="26"/>
      <c r="J4" s="335"/>
      <c r="K4" s="397">
        <f>DK4</f>
        <v>3</v>
      </c>
      <c r="L4" s="408">
        <f>DJ4</f>
        <v>140.29999999999998</v>
      </c>
      <c r="M4" s="403">
        <v>18</v>
      </c>
      <c r="N4" s="105">
        <v>17</v>
      </c>
      <c r="O4" s="105">
        <v>17</v>
      </c>
      <c r="P4" s="27"/>
      <c r="Q4" s="28">
        <f>AVERAGE(M4:N4,O4)</f>
        <v>17.333333333333332</v>
      </c>
      <c r="R4" s="105">
        <v>17</v>
      </c>
      <c r="S4" s="105">
        <v>17</v>
      </c>
      <c r="T4" s="105">
        <v>19</v>
      </c>
      <c r="U4" s="27"/>
      <c r="V4" s="28">
        <f>AVERAGE(R4:T4)</f>
        <v>17.666666666666668</v>
      </c>
      <c r="W4" s="105">
        <v>18</v>
      </c>
      <c r="X4" s="105">
        <v>20</v>
      </c>
      <c r="Y4" s="105">
        <v>19</v>
      </c>
      <c r="Z4" s="27"/>
      <c r="AA4" s="28">
        <f>AVERAGE(W4:Y4)</f>
        <v>19</v>
      </c>
      <c r="AB4" s="105">
        <v>18</v>
      </c>
      <c r="AC4" s="105">
        <v>20</v>
      </c>
      <c r="AD4" s="105">
        <v>18</v>
      </c>
      <c r="AE4" s="27"/>
      <c r="AF4" s="339">
        <f>AVERAGE(AB4:AD4)</f>
        <v>18.666666666666668</v>
      </c>
      <c r="AG4" s="342">
        <v>18</v>
      </c>
      <c r="AH4" s="107">
        <v>17</v>
      </c>
      <c r="AI4" s="107">
        <v>17</v>
      </c>
      <c r="AJ4" s="27"/>
      <c r="AK4" s="28">
        <f>AVERAGE(AG4:AI4)</f>
        <v>17.333333333333332</v>
      </c>
      <c r="AL4" s="342">
        <v>15</v>
      </c>
      <c r="AM4" s="107">
        <v>17</v>
      </c>
      <c r="AN4" s="107">
        <v>17</v>
      </c>
      <c r="AO4" s="27"/>
      <c r="AP4" s="28">
        <f>AVERAGE(AL4:AN4)</f>
        <v>16.333333333333332</v>
      </c>
      <c r="AQ4" s="342">
        <v>16</v>
      </c>
      <c r="AR4" s="107">
        <v>18</v>
      </c>
      <c r="AS4" s="107">
        <v>18</v>
      </c>
      <c r="AT4" s="27"/>
      <c r="AU4" s="28">
        <f>AVERAGE(AQ4:AS4)</f>
        <v>17.333333333333332</v>
      </c>
      <c r="AV4" s="342">
        <v>16</v>
      </c>
      <c r="AW4" s="107">
        <v>17</v>
      </c>
      <c r="AX4" s="107">
        <v>17</v>
      </c>
      <c r="AY4" s="27"/>
      <c r="AZ4" s="339">
        <f>AVERAGE(AV4:AX4)</f>
        <v>16.666666666666668</v>
      </c>
      <c r="BA4" s="362">
        <f>Q4+V4+AA4+AF4+AK4+AP4+AU4+AZ4</f>
        <v>140.33333333333331</v>
      </c>
      <c r="BB4" s="350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>AVERAGE(BG4:BJ4)</f>
        <v>0</v>
      </c>
      <c r="BL4" s="29">
        <v>0</v>
      </c>
      <c r="BM4" s="29">
        <v>0</v>
      </c>
      <c r="BN4" s="29">
        <v>0.1</v>
      </c>
      <c r="BO4" s="30"/>
      <c r="BP4" s="28">
        <f>AVERAGE(BL4:BO4)</f>
        <v>3.3333333333333333E-2</v>
      </c>
      <c r="BQ4" s="29">
        <v>0</v>
      </c>
      <c r="BR4" s="29">
        <v>0</v>
      </c>
      <c r="BS4" s="29">
        <v>0</v>
      </c>
      <c r="BT4" s="30"/>
      <c r="BU4" s="28">
        <f>AVERAGE(BQ4:BT4)</f>
        <v>0</v>
      </c>
      <c r="BV4" s="31">
        <v>0</v>
      </c>
      <c r="BW4" s="31">
        <v>0</v>
      </c>
      <c r="BX4" s="31">
        <v>0</v>
      </c>
      <c r="BY4" s="30"/>
      <c r="BZ4" s="28">
        <f>AVERAGE(BV4:BY4)</f>
        <v>0</v>
      </c>
      <c r="CA4" s="31">
        <v>0</v>
      </c>
      <c r="CB4" s="31">
        <v>0</v>
      </c>
      <c r="CC4" s="31">
        <v>0</v>
      </c>
      <c r="CD4" s="32"/>
      <c r="CE4" s="33">
        <f>AVERAGE(CA4:CD4)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>BD4+BI4+BN4+BS4+BX4+CC4</f>
        <v>0.1</v>
      </c>
      <c r="DH4" s="27"/>
      <c r="DI4" s="351">
        <f t="shared" ref="DI4:DI23" si="0">BF4+BK4+BU4+BP4+BZ4+CE4</f>
        <v>3.3333333333333333E-2</v>
      </c>
      <c r="DJ4" s="158">
        <f t="shared" ref="DJ4:DJ23" si="1">BA4-DI4</f>
        <v>140.29999999999998</v>
      </c>
      <c r="DK4" s="110">
        <f t="shared" ref="DK4:DK23" si="2">RANK(DJ4,$DJ$4:$DJ$23,0)</f>
        <v>3</v>
      </c>
      <c r="DL4" s="41">
        <f t="shared" ref="DL4:DL23" si="3">Q4</f>
        <v>17.333333333333332</v>
      </c>
      <c r="DM4" s="28">
        <f t="shared" ref="DM4:DM23" si="4">DJ4*10^3+DL4</f>
        <v>140317.33333333331</v>
      </c>
      <c r="DN4" s="28">
        <f t="shared" ref="DN4:DN23" si="5">RANK(DM4,$DM$4:$DM$23,0)</f>
        <v>3</v>
      </c>
      <c r="DO4" s="28">
        <f t="shared" ref="DO4:DO23" si="6">AK4</f>
        <v>17.333333333333332</v>
      </c>
      <c r="DP4" s="28">
        <f t="shared" ref="DP4:DP23" si="7">(DJ4*10^3+DL4)*10^3+DO4</f>
        <v>140317350.66666666</v>
      </c>
      <c r="DQ4" s="28">
        <f t="shared" ref="DQ4:DQ23" si="8">RANK(DP4,$DP$4:$DP$23,0)</f>
        <v>3</v>
      </c>
      <c r="DR4" s="42">
        <f t="shared" ref="DR4:DR23" si="9">V4</f>
        <v>17.666666666666668</v>
      </c>
      <c r="DS4" s="42">
        <f t="shared" ref="DS4:DS24" si="10">((DJ4*10^3+DL4)*10^3+DO4)*10^3+DR4</f>
        <v>140317350684.33331</v>
      </c>
      <c r="DT4" s="42">
        <f t="shared" ref="DT4:DT23" si="11">RANK(DS4,$DS$4:$DS$23,0)</f>
        <v>3</v>
      </c>
      <c r="DU4" s="42">
        <f t="shared" ref="DU4:DU23" si="12">AP4</f>
        <v>16.333333333333332</v>
      </c>
      <c r="DV4" s="42">
        <f t="shared" ref="DV4:DV23" si="13">(((DJ4*10^3+DL4)*10^3+DO4)*10^3+DR4)*10^3+DU4</f>
        <v>140317350684349.64</v>
      </c>
      <c r="DW4" s="43">
        <f t="shared" ref="DW4:DW23" si="14">IF(E4&gt;0,RANK(DV4,$DV$4:$DV$23,0),20)</f>
        <v>3</v>
      </c>
      <c r="DX4" s="42">
        <f>IF(DW4&lt;&gt;20,RANK(DW4,$DW$4:$DW$23,1)+COUNTIF(DW$4:DW4,DW4)-1,20)</f>
        <v>3</v>
      </c>
      <c r="DY4" s="44">
        <f t="shared" ref="DY4:DY23" si="15">DJ4/$DY$3</f>
        <v>0.8703473945409429</v>
      </c>
      <c r="DZ4" s="45" t="str">
        <f t="shared" ref="DZ4:DZ23" si="16">IF(COUNTIF(CF4:DC4,"x")&gt;0,"Dis",IF(COUNTIF(DD4,"x")&gt;0,"Abbruch","-"))</f>
        <v>-</v>
      </c>
      <c r="EA4" s="96"/>
      <c r="EB4" s="103">
        <f>M4+R4+W4+AB4+AG4+AL4+AQ4+AV4-DE4</f>
        <v>136</v>
      </c>
      <c r="EC4" s="103">
        <f>N4+S4+X4+AC4+AH4+AM4+AR4+AW4-DF4</f>
        <v>143</v>
      </c>
      <c r="ED4" s="103">
        <f>O4+T4+Y4+AD4+AI4+AN4+AS4+AX4-DG4</f>
        <v>141.9</v>
      </c>
    </row>
    <row r="5" spans="1:134" ht="16" customHeight="1" x14ac:dyDescent="0.15">
      <c r="A5" s="8"/>
      <c r="B5" s="8"/>
      <c r="C5" s="120"/>
      <c r="D5" s="329" t="str">
        <f>classi!B128</f>
        <v>FS1_2</v>
      </c>
      <c r="E5" s="25" t="str">
        <f>classi!C128</f>
        <v>Antonella</v>
      </c>
      <c r="F5" s="25" t="str">
        <f>classi!D128</f>
        <v>Natali</v>
      </c>
      <c r="G5" s="330" t="str">
        <f>classi!E128</f>
        <v>Dew Drops</v>
      </c>
      <c r="H5" s="324"/>
      <c r="I5" s="46"/>
      <c r="J5" s="156"/>
      <c r="K5" s="397">
        <f t="shared" ref="K5:K23" si="17">DK5</f>
        <v>2</v>
      </c>
      <c r="L5" s="408">
        <f t="shared" ref="L5:L23" si="18">DJ5</f>
        <v>151.33333333333334</v>
      </c>
      <c r="M5" s="403">
        <v>19</v>
      </c>
      <c r="N5" s="105">
        <v>19</v>
      </c>
      <c r="O5" s="105">
        <v>21</v>
      </c>
      <c r="P5" s="27"/>
      <c r="Q5" s="28">
        <f t="shared" ref="Q5:Q23" si="19">AVERAGE(M5:N5,O5)</f>
        <v>19.666666666666668</v>
      </c>
      <c r="R5" s="105">
        <v>18</v>
      </c>
      <c r="S5" s="105">
        <v>18</v>
      </c>
      <c r="T5" s="105">
        <v>20</v>
      </c>
      <c r="U5" s="27"/>
      <c r="V5" s="28">
        <f t="shared" ref="V5:V23" si="20">AVERAGE(R5:T5)</f>
        <v>18.666666666666668</v>
      </c>
      <c r="W5" s="105">
        <v>19</v>
      </c>
      <c r="X5" s="105">
        <v>19</v>
      </c>
      <c r="Y5" s="105">
        <v>20</v>
      </c>
      <c r="Z5" s="27"/>
      <c r="AA5" s="28">
        <f t="shared" ref="AA5:AA23" si="21">AVERAGE(W5:Y5)</f>
        <v>19.333333333333332</v>
      </c>
      <c r="AB5" s="105">
        <v>19</v>
      </c>
      <c r="AC5" s="105">
        <v>18</v>
      </c>
      <c r="AD5" s="105">
        <v>20</v>
      </c>
      <c r="AE5" s="27"/>
      <c r="AF5" s="339">
        <f t="shared" ref="AF5:AF23" si="22">AVERAGE(AB5:AD5)</f>
        <v>19</v>
      </c>
      <c r="AG5" s="342">
        <v>18</v>
      </c>
      <c r="AH5" s="107">
        <v>19</v>
      </c>
      <c r="AI5" s="107">
        <v>20</v>
      </c>
      <c r="AJ5" s="27"/>
      <c r="AK5" s="28">
        <f t="shared" ref="AK5:AK23" si="23">AVERAGE(AG5:AI5)</f>
        <v>19</v>
      </c>
      <c r="AL5" s="342">
        <v>17</v>
      </c>
      <c r="AM5" s="107">
        <v>19</v>
      </c>
      <c r="AN5" s="107">
        <v>19</v>
      </c>
      <c r="AO5" s="27"/>
      <c r="AP5" s="28">
        <f t="shared" ref="AP5:AP23" si="24">AVERAGE(AL5:AN5)</f>
        <v>18.333333333333332</v>
      </c>
      <c r="AQ5" s="342">
        <v>18</v>
      </c>
      <c r="AR5" s="107">
        <v>18</v>
      </c>
      <c r="AS5" s="107">
        <v>21</v>
      </c>
      <c r="AT5" s="27"/>
      <c r="AU5" s="28">
        <f t="shared" ref="AU5:AU23" si="25">AVERAGE(AQ5:AS5)</f>
        <v>19</v>
      </c>
      <c r="AV5" s="342">
        <v>18</v>
      </c>
      <c r="AW5" s="107">
        <v>17</v>
      </c>
      <c r="AX5" s="107">
        <v>20</v>
      </c>
      <c r="AY5" s="27"/>
      <c r="AZ5" s="339">
        <f t="shared" ref="AZ5:AZ23" si="26">AVERAGE(AV5:AX5)</f>
        <v>18.333333333333332</v>
      </c>
      <c r="BA5" s="362">
        <f t="shared" ref="BA5:BA23" si="27">Q5+V5+AA5+AF5+AK5+AP5+AU5+AZ5</f>
        <v>151.33333333333334</v>
      </c>
      <c r="BB5" s="350">
        <v>0</v>
      </c>
      <c r="BC5" s="29">
        <v>0</v>
      </c>
      <c r="BD5" s="29">
        <v>0</v>
      </c>
      <c r="BE5" s="30"/>
      <c r="BF5" s="28">
        <f t="shared" ref="BF5:BF23" si="28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ref="BK5:BK23" si="29">AVERAGE(BG5:BJ5)</f>
        <v>0</v>
      </c>
      <c r="BL5" s="29">
        <v>0</v>
      </c>
      <c r="BM5" s="29">
        <v>0</v>
      </c>
      <c r="BN5" s="29">
        <v>0</v>
      </c>
      <c r="BO5" s="30"/>
      <c r="BP5" s="28">
        <f t="shared" ref="BP5:BP23" si="30">AVERAGE(BL5:BO5)</f>
        <v>0</v>
      </c>
      <c r="BQ5" s="29">
        <v>0</v>
      </c>
      <c r="BR5" s="29">
        <v>0</v>
      </c>
      <c r="BS5" s="29">
        <v>0</v>
      </c>
      <c r="BT5" s="30"/>
      <c r="BU5" s="28">
        <f t="shared" ref="BU5:BU23" si="31">AVERAGE(BQ5:BT5)</f>
        <v>0</v>
      </c>
      <c r="BV5" s="31">
        <v>0</v>
      </c>
      <c r="BW5" s="31">
        <v>0</v>
      </c>
      <c r="BX5" s="31">
        <v>0</v>
      </c>
      <c r="BY5" s="30"/>
      <c r="BZ5" s="28">
        <f t="shared" ref="BZ5:BZ23" si="32">AVERAGE(BV5:BY5)</f>
        <v>0</v>
      </c>
      <c r="CA5" s="31">
        <v>0</v>
      </c>
      <c r="CB5" s="31">
        <v>0</v>
      </c>
      <c r="CC5" s="31">
        <v>0</v>
      </c>
      <c r="CD5" s="32"/>
      <c r="CE5" s="33">
        <f t="shared" ref="CE5:CE23" si="33">AVERAGE(CA5:CD5)</f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23" si="34">SUM(BB5,BG5,BL5,BQ5,BV5,CA5)</f>
        <v>0</v>
      </c>
      <c r="DF5" s="39">
        <f t="shared" ref="DF5:DF23" si="35">SUM(BC5,BH5,BM5,BR5,BW5,CB5)</f>
        <v>0</v>
      </c>
      <c r="DG5" s="39">
        <f t="shared" ref="DG5:DG23" si="36">BD5+BI5+BN5+BS5+BX5+CC5</f>
        <v>0</v>
      </c>
      <c r="DH5" s="27"/>
      <c r="DI5" s="351">
        <f t="shared" si="0"/>
        <v>0</v>
      </c>
      <c r="DJ5" s="158">
        <f t="shared" si="1"/>
        <v>151.33333333333334</v>
      </c>
      <c r="DK5" s="110">
        <f t="shared" si="2"/>
        <v>2</v>
      </c>
      <c r="DL5" s="41">
        <f t="shared" si="3"/>
        <v>19.666666666666668</v>
      </c>
      <c r="DM5" s="28">
        <f t="shared" si="4"/>
        <v>151353</v>
      </c>
      <c r="DN5" s="28">
        <f t="shared" si="5"/>
        <v>2</v>
      </c>
      <c r="DO5" s="28">
        <f t="shared" si="6"/>
        <v>19</v>
      </c>
      <c r="DP5" s="28">
        <f t="shared" si="7"/>
        <v>151353019</v>
      </c>
      <c r="DQ5" s="28">
        <f t="shared" si="8"/>
        <v>2</v>
      </c>
      <c r="DR5" s="42">
        <f t="shared" si="9"/>
        <v>18.666666666666668</v>
      </c>
      <c r="DS5" s="42">
        <f t="shared" si="10"/>
        <v>151353019018.66666</v>
      </c>
      <c r="DT5" s="42">
        <f t="shared" si="11"/>
        <v>2</v>
      </c>
      <c r="DU5" s="42">
        <f t="shared" si="12"/>
        <v>18.333333333333332</v>
      </c>
      <c r="DV5" s="42">
        <f t="shared" si="13"/>
        <v>151353019018685</v>
      </c>
      <c r="DW5" s="43">
        <f t="shared" si="14"/>
        <v>2</v>
      </c>
      <c r="DX5" s="42">
        <f>IF(DW5&lt;&gt;20,RANK(DW5,$DW$4:$DW$23,1)+COUNTIF(DW$4:DW5,DW5)-1,20)</f>
        <v>2</v>
      </c>
      <c r="DY5" s="44">
        <f t="shared" si="15"/>
        <v>0.93879239040529372</v>
      </c>
      <c r="DZ5" s="45" t="str">
        <f t="shared" si="16"/>
        <v>-</v>
      </c>
      <c r="EA5" s="96"/>
      <c r="EB5" s="103">
        <f t="shared" ref="EB5:EB23" si="37">M5+R5+W5+AB5+AG5+AL5+AQ5+AV5-DE5</f>
        <v>146</v>
      </c>
      <c r="EC5" s="103">
        <f t="shared" ref="EC5:EC23" si="38">N5+S5+X5+AC5+AH5+AM5+AR5+AW5-DF5</f>
        <v>147</v>
      </c>
      <c r="ED5" s="103">
        <f t="shared" ref="ED5:ED23" si="39">O5+T5+Y5+AD5+AI5+AN5+AS5+AX5-DG5</f>
        <v>161</v>
      </c>
    </row>
    <row r="6" spans="1:134" ht="16" customHeight="1" x14ac:dyDescent="0.15">
      <c r="A6" s="8"/>
      <c r="B6" s="8"/>
      <c r="C6" s="120"/>
      <c r="D6" s="329" t="str">
        <f>classi!B129</f>
        <v>FS1_3</v>
      </c>
      <c r="E6" s="25" t="str">
        <f>classi!C129</f>
        <v>Elisa</v>
      </c>
      <c r="F6" s="25" t="str">
        <f>classi!D129</f>
        <v>Laudito</v>
      </c>
      <c r="G6" s="330" t="str">
        <f>classi!E129</f>
        <v>Rum Vaniglia</v>
      </c>
      <c r="H6" s="324"/>
      <c r="I6" s="46"/>
      <c r="J6" s="156"/>
      <c r="K6" s="397">
        <f t="shared" si="17"/>
        <v>1</v>
      </c>
      <c r="L6" s="408">
        <f t="shared" si="18"/>
        <v>161.19999999999999</v>
      </c>
      <c r="M6" s="403">
        <v>21</v>
      </c>
      <c r="N6" s="105">
        <v>20</v>
      </c>
      <c r="O6" s="105">
        <v>20</v>
      </c>
      <c r="P6" s="27"/>
      <c r="Q6" s="28">
        <f t="shared" si="19"/>
        <v>20.333333333333332</v>
      </c>
      <c r="R6" s="105">
        <v>21</v>
      </c>
      <c r="S6" s="105">
        <v>19</v>
      </c>
      <c r="T6" s="105">
        <v>22</v>
      </c>
      <c r="U6" s="27"/>
      <c r="V6" s="28">
        <f t="shared" si="20"/>
        <v>20.666666666666668</v>
      </c>
      <c r="W6" s="105">
        <v>20</v>
      </c>
      <c r="X6" s="105">
        <v>21</v>
      </c>
      <c r="Y6" s="105">
        <v>20</v>
      </c>
      <c r="Z6" s="27"/>
      <c r="AA6" s="28">
        <f t="shared" si="21"/>
        <v>20.333333333333332</v>
      </c>
      <c r="AB6" s="105">
        <v>21</v>
      </c>
      <c r="AC6" s="105">
        <v>20</v>
      </c>
      <c r="AD6" s="105">
        <v>19</v>
      </c>
      <c r="AE6" s="27"/>
      <c r="AF6" s="339">
        <f t="shared" si="22"/>
        <v>20</v>
      </c>
      <c r="AG6" s="342">
        <v>21</v>
      </c>
      <c r="AH6" s="107">
        <v>20</v>
      </c>
      <c r="AI6" s="107">
        <v>20</v>
      </c>
      <c r="AJ6" s="27"/>
      <c r="AK6" s="28">
        <f t="shared" si="23"/>
        <v>20.333333333333332</v>
      </c>
      <c r="AL6" s="342">
        <v>20</v>
      </c>
      <c r="AM6" s="107">
        <v>19</v>
      </c>
      <c r="AN6" s="107">
        <v>19</v>
      </c>
      <c r="AO6" s="27"/>
      <c r="AP6" s="28">
        <f t="shared" si="24"/>
        <v>19.333333333333332</v>
      </c>
      <c r="AQ6" s="342">
        <v>21</v>
      </c>
      <c r="AR6" s="107">
        <v>20</v>
      </c>
      <c r="AS6" s="107">
        <v>21</v>
      </c>
      <c r="AT6" s="27"/>
      <c r="AU6" s="28">
        <f t="shared" si="25"/>
        <v>20.666666666666668</v>
      </c>
      <c r="AV6" s="342">
        <v>20</v>
      </c>
      <c r="AW6" s="107">
        <v>19</v>
      </c>
      <c r="AX6" s="107">
        <v>20</v>
      </c>
      <c r="AY6" s="27"/>
      <c r="AZ6" s="339">
        <f t="shared" si="26"/>
        <v>19.666666666666668</v>
      </c>
      <c r="BA6" s="362">
        <f t="shared" si="27"/>
        <v>161.33333333333331</v>
      </c>
      <c r="BB6" s="350">
        <v>0.2</v>
      </c>
      <c r="BC6" s="29">
        <v>0.2</v>
      </c>
      <c r="BD6" s="29">
        <v>0</v>
      </c>
      <c r="BE6" s="30"/>
      <c r="BF6" s="28">
        <f t="shared" si="28"/>
        <v>0.13333333333333333</v>
      </c>
      <c r="BG6" s="29">
        <v>0</v>
      </c>
      <c r="BH6" s="29">
        <v>0</v>
      </c>
      <c r="BI6" s="29">
        <v>0</v>
      </c>
      <c r="BJ6" s="30"/>
      <c r="BK6" s="28">
        <f t="shared" si="29"/>
        <v>0</v>
      </c>
      <c r="BL6" s="29">
        <v>0</v>
      </c>
      <c r="BM6" s="29">
        <v>0</v>
      </c>
      <c r="BN6" s="29">
        <v>0</v>
      </c>
      <c r="BO6" s="30"/>
      <c r="BP6" s="28">
        <f t="shared" si="30"/>
        <v>0</v>
      </c>
      <c r="BQ6" s="29">
        <v>0</v>
      </c>
      <c r="BR6" s="29">
        <v>0</v>
      </c>
      <c r="BS6" s="29">
        <v>0</v>
      </c>
      <c r="BT6" s="30"/>
      <c r="BU6" s="28">
        <f t="shared" si="31"/>
        <v>0</v>
      </c>
      <c r="BV6" s="31">
        <v>0</v>
      </c>
      <c r="BW6" s="31">
        <v>0</v>
      </c>
      <c r="BX6" s="31">
        <v>0</v>
      </c>
      <c r="BY6" s="30"/>
      <c r="BZ6" s="28">
        <f t="shared" si="32"/>
        <v>0</v>
      </c>
      <c r="CA6" s="31">
        <v>0</v>
      </c>
      <c r="CB6" s="31">
        <v>0</v>
      </c>
      <c r="CC6" s="31">
        <v>0</v>
      </c>
      <c r="CD6" s="32"/>
      <c r="CE6" s="33">
        <f t="shared" si="33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4"/>
        <v>0.2</v>
      </c>
      <c r="DF6" s="39">
        <f t="shared" si="35"/>
        <v>0.2</v>
      </c>
      <c r="DG6" s="39">
        <f t="shared" si="36"/>
        <v>0</v>
      </c>
      <c r="DH6" s="27"/>
      <c r="DI6" s="351">
        <f>BF6+BK6+BU6+BP6+BZ6+CE6</f>
        <v>0.13333333333333333</v>
      </c>
      <c r="DJ6" s="158">
        <f t="shared" si="1"/>
        <v>161.19999999999999</v>
      </c>
      <c r="DK6" s="110">
        <f t="shared" si="2"/>
        <v>1</v>
      </c>
      <c r="DL6" s="41">
        <f t="shared" si="3"/>
        <v>20.333333333333332</v>
      </c>
      <c r="DM6" s="28">
        <f t="shared" si="4"/>
        <v>161220.33333333334</v>
      </c>
      <c r="DN6" s="28">
        <f t="shared" si="5"/>
        <v>1</v>
      </c>
      <c r="DO6" s="28">
        <f t="shared" si="6"/>
        <v>20.333333333333332</v>
      </c>
      <c r="DP6" s="28">
        <f t="shared" si="7"/>
        <v>161220353.66666669</v>
      </c>
      <c r="DQ6" s="28">
        <f t="shared" si="8"/>
        <v>1</v>
      </c>
      <c r="DR6" s="42">
        <f t="shared" si="9"/>
        <v>20.666666666666668</v>
      </c>
      <c r="DS6" s="42">
        <f t="shared" si="10"/>
        <v>161220353687.33334</v>
      </c>
      <c r="DT6" s="42">
        <f t="shared" si="11"/>
        <v>1</v>
      </c>
      <c r="DU6" s="42">
        <f t="shared" si="12"/>
        <v>19.333333333333332</v>
      </c>
      <c r="DV6" s="42">
        <f t="shared" si="13"/>
        <v>161220353687352.69</v>
      </c>
      <c r="DW6" s="43">
        <f t="shared" si="14"/>
        <v>1</v>
      </c>
      <c r="DX6" s="42">
        <f>IF(DW6&lt;&gt;20,RANK(DW6,$DW$4:$DW$23,1)+COUNTIF(DW$4:DW6,DW6)-1,20)</f>
        <v>1</v>
      </c>
      <c r="DY6" s="44">
        <f t="shared" si="15"/>
        <v>1</v>
      </c>
      <c r="DZ6" s="45" t="str">
        <f t="shared" si="16"/>
        <v>-</v>
      </c>
      <c r="EA6" s="96"/>
      <c r="EB6" s="103">
        <f t="shared" si="37"/>
        <v>164.8</v>
      </c>
      <c r="EC6" s="103">
        <f t="shared" si="38"/>
        <v>157.80000000000001</v>
      </c>
      <c r="ED6" s="103">
        <f t="shared" si="39"/>
        <v>161</v>
      </c>
    </row>
    <row r="7" spans="1:134" ht="16" customHeight="1" x14ac:dyDescent="0.15">
      <c r="A7" s="8"/>
      <c r="B7" s="8"/>
      <c r="C7" s="120"/>
      <c r="D7" s="329" t="str">
        <f>classi!B130</f>
        <v>FS1_4</v>
      </c>
      <c r="E7" s="25" t="str">
        <f>classi!C130</f>
        <v>Fabiola</v>
      </c>
      <c r="F7" s="25" t="str">
        <f>classi!D130</f>
        <v>Noviello</v>
      </c>
      <c r="G7" s="330" t="str">
        <f>classi!E130</f>
        <v>Rum</v>
      </c>
      <c r="H7" s="324"/>
      <c r="I7" s="46"/>
      <c r="J7" s="156"/>
      <c r="K7" s="397">
        <f t="shared" si="17"/>
        <v>4</v>
      </c>
      <c r="L7" s="408">
        <f t="shared" si="18"/>
        <v>137.66666666666669</v>
      </c>
      <c r="M7" s="403">
        <v>18</v>
      </c>
      <c r="N7" s="105">
        <v>17</v>
      </c>
      <c r="O7" s="105">
        <v>16</v>
      </c>
      <c r="P7" s="27"/>
      <c r="Q7" s="28">
        <f t="shared" si="19"/>
        <v>17</v>
      </c>
      <c r="R7" s="105">
        <v>16</v>
      </c>
      <c r="S7" s="105">
        <v>18</v>
      </c>
      <c r="T7" s="105">
        <v>18</v>
      </c>
      <c r="U7" s="27"/>
      <c r="V7" s="28">
        <f t="shared" si="20"/>
        <v>17.333333333333332</v>
      </c>
      <c r="W7" s="105">
        <v>17</v>
      </c>
      <c r="X7" s="105">
        <v>19</v>
      </c>
      <c r="Y7" s="105">
        <v>18</v>
      </c>
      <c r="Z7" s="27"/>
      <c r="AA7" s="28">
        <f t="shared" si="21"/>
        <v>18</v>
      </c>
      <c r="AB7" s="105">
        <v>18</v>
      </c>
      <c r="AC7" s="105">
        <v>18</v>
      </c>
      <c r="AD7" s="105">
        <v>17</v>
      </c>
      <c r="AE7" s="27"/>
      <c r="AF7" s="339">
        <f t="shared" si="22"/>
        <v>17.666666666666668</v>
      </c>
      <c r="AG7" s="342">
        <v>17</v>
      </c>
      <c r="AH7" s="107">
        <v>17</v>
      </c>
      <c r="AI7" s="107">
        <v>16</v>
      </c>
      <c r="AJ7" s="27"/>
      <c r="AK7" s="28">
        <f t="shared" si="23"/>
        <v>16.666666666666668</v>
      </c>
      <c r="AL7" s="342">
        <v>16</v>
      </c>
      <c r="AM7" s="107">
        <v>18</v>
      </c>
      <c r="AN7" s="107">
        <v>17</v>
      </c>
      <c r="AO7" s="27"/>
      <c r="AP7" s="28">
        <f t="shared" si="24"/>
        <v>17</v>
      </c>
      <c r="AQ7" s="342">
        <v>16</v>
      </c>
      <c r="AR7" s="107">
        <v>18</v>
      </c>
      <c r="AS7" s="107">
        <v>17</v>
      </c>
      <c r="AT7" s="27"/>
      <c r="AU7" s="28">
        <f t="shared" si="25"/>
        <v>17</v>
      </c>
      <c r="AV7" s="342">
        <v>17</v>
      </c>
      <c r="AW7" s="107">
        <v>18</v>
      </c>
      <c r="AX7" s="107">
        <v>16</v>
      </c>
      <c r="AY7" s="27"/>
      <c r="AZ7" s="339">
        <f t="shared" si="26"/>
        <v>17</v>
      </c>
      <c r="BA7" s="362">
        <f t="shared" si="27"/>
        <v>137.66666666666669</v>
      </c>
      <c r="BB7" s="350">
        <v>0</v>
      </c>
      <c r="BC7" s="29">
        <v>0</v>
      </c>
      <c r="BD7" s="29">
        <v>0</v>
      </c>
      <c r="BE7" s="30"/>
      <c r="BF7" s="28">
        <f t="shared" si="28"/>
        <v>0</v>
      </c>
      <c r="BG7" s="29">
        <v>0</v>
      </c>
      <c r="BH7" s="29">
        <v>0</v>
      </c>
      <c r="BI7" s="29">
        <v>0</v>
      </c>
      <c r="BJ7" s="30"/>
      <c r="BK7" s="28">
        <f t="shared" si="29"/>
        <v>0</v>
      </c>
      <c r="BL7" s="29">
        <v>0</v>
      </c>
      <c r="BM7" s="29">
        <v>0</v>
      </c>
      <c r="BN7" s="29">
        <v>0</v>
      </c>
      <c r="BO7" s="30"/>
      <c r="BP7" s="28">
        <f t="shared" si="30"/>
        <v>0</v>
      </c>
      <c r="BQ7" s="29">
        <v>0</v>
      </c>
      <c r="BR7" s="29">
        <v>0</v>
      </c>
      <c r="BS7" s="29">
        <v>0</v>
      </c>
      <c r="BT7" s="30"/>
      <c r="BU7" s="28">
        <f t="shared" si="31"/>
        <v>0</v>
      </c>
      <c r="BV7" s="31">
        <v>0</v>
      </c>
      <c r="BW7" s="31">
        <v>0</v>
      </c>
      <c r="BX7" s="31">
        <v>0</v>
      </c>
      <c r="BY7" s="30"/>
      <c r="BZ7" s="28">
        <f t="shared" si="32"/>
        <v>0</v>
      </c>
      <c r="CA7" s="31">
        <v>0</v>
      </c>
      <c r="CB7" s="31">
        <v>0</v>
      </c>
      <c r="CC7" s="31">
        <v>0</v>
      </c>
      <c r="CD7" s="32"/>
      <c r="CE7" s="33">
        <f t="shared" si="33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4"/>
        <v>0</v>
      </c>
      <c r="DF7" s="39">
        <f t="shared" si="35"/>
        <v>0</v>
      </c>
      <c r="DG7" s="39">
        <f t="shared" si="36"/>
        <v>0</v>
      </c>
      <c r="DH7" s="27"/>
      <c r="DI7" s="351">
        <f t="shared" si="0"/>
        <v>0</v>
      </c>
      <c r="DJ7" s="158">
        <f t="shared" si="1"/>
        <v>137.66666666666669</v>
      </c>
      <c r="DK7" s="110">
        <f t="shared" si="2"/>
        <v>4</v>
      </c>
      <c r="DL7" s="41">
        <f t="shared" si="3"/>
        <v>17</v>
      </c>
      <c r="DM7" s="28">
        <f t="shared" si="4"/>
        <v>137683.66666666669</v>
      </c>
      <c r="DN7" s="28">
        <f t="shared" si="5"/>
        <v>4</v>
      </c>
      <c r="DO7" s="28">
        <f t="shared" si="6"/>
        <v>16.666666666666668</v>
      </c>
      <c r="DP7" s="28">
        <f t="shared" si="7"/>
        <v>137683683.33333334</v>
      </c>
      <c r="DQ7" s="28">
        <f t="shared" si="8"/>
        <v>4</v>
      </c>
      <c r="DR7" s="42">
        <f t="shared" si="9"/>
        <v>17.333333333333332</v>
      </c>
      <c r="DS7" s="42">
        <f t="shared" si="10"/>
        <v>137683683350.66669</v>
      </c>
      <c r="DT7" s="42">
        <f t="shared" si="11"/>
        <v>4</v>
      </c>
      <c r="DU7" s="42">
        <f t="shared" si="12"/>
        <v>17</v>
      </c>
      <c r="DV7" s="42">
        <f t="shared" si="13"/>
        <v>137683683350683.69</v>
      </c>
      <c r="DW7" s="43">
        <f t="shared" si="14"/>
        <v>4</v>
      </c>
      <c r="DX7" s="42">
        <f>IF(DW7&lt;&gt;20,RANK(DW7,$DW$4:$DW$23,1)+COUNTIF(DW$4:DW7,DW7)-1,20)</f>
        <v>4</v>
      </c>
      <c r="DY7" s="44">
        <f t="shared" si="15"/>
        <v>0.85401157981803166</v>
      </c>
      <c r="DZ7" s="45" t="str">
        <f t="shared" si="16"/>
        <v>-</v>
      </c>
      <c r="EA7" s="96"/>
      <c r="EB7" s="103">
        <f t="shared" si="37"/>
        <v>135</v>
      </c>
      <c r="EC7" s="103">
        <f t="shared" si="38"/>
        <v>143</v>
      </c>
      <c r="ED7" s="103">
        <f t="shared" si="39"/>
        <v>135</v>
      </c>
    </row>
    <row r="8" spans="1:134" ht="16" customHeight="1" x14ac:dyDescent="0.15">
      <c r="A8" s="8"/>
      <c r="B8" s="8"/>
      <c r="C8" s="120"/>
      <c r="D8" s="329" t="str">
        <f>classi!B131</f>
        <v>FS1_5</v>
      </c>
      <c r="E8" s="25">
        <f>classi!C131</f>
        <v>0</v>
      </c>
      <c r="F8" s="25">
        <f>classi!D131</f>
        <v>0</v>
      </c>
      <c r="G8" s="330">
        <f>classi!E131</f>
        <v>0</v>
      </c>
      <c r="H8" s="324"/>
      <c r="I8" s="46"/>
      <c r="J8" s="156"/>
      <c r="K8" s="397">
        <f t="shared" si="17"/>
        <v>5</v>
      </c>
      <c r="L8" s="408">
        <f t="shared" si="18"/>
        <v>0</v>
      </c>
      <c r="M8" s="403">
        <v>0</v>
      </c>
      <c r="N8" s="105">
        <v>0</v>
      </c>
      <c r="O8" s="105">
        <v>0</v>
      </c>
      <c r="P8" s="27"/>
      <c r="Q8" s="28">
        <f t="shared" si="19"/>
        <v>0</v>
      </c>
      <c r="R8" s="105">
        <v>0</v>
      </c>
      <c r="S8" s="105">
        <v>0</v>
      </c>
      <c r="T8" s="105">
        <v>0</v>
      </c>
      <c r="U8" s="27"/>
      <c r="V8" s="28">
        <f t="shared" si="20"/>
        <v>0</v>
      </c>
      <c r="W8" s="105">
        <v>0</v>
      </c>
      <c r="X8" s="105">
        <v>0</v>
      </c>
      <c r="Y8" s="105">
        <v>0</v>
      </c>
      <c r="Z8" s="27"/>
      <c r="AA8" s="28">
        <f t="shared" si="21"/>
        <v>0</v>
      </c>
      <c r="AB8" s="105">
        <v>0</v>
      </c>
      <c r="AC8" s="105">
        <v>0</v>
      </c>
      <c r="AD8" s="105">
        <v>0</v>
      </c>
      <c r="AE8" s="27"/>
      <c r="AF8" s="339">
        <f t="shared" si="22"/>
        <v>0</v>
      </c>
      <c r="AG8" s="342">
        <v>0</v>
      </c>
      <c r="AH8" s="107">
        <v>0</v>
      </c>
      <c r="AI8" s="107">
        <v>0</v>
      </c>
      <c r="AJ8" s="27"/>
      <c r="AK8" s="28">
        <f t="shared" si="23"/>
        <v>0</v>
      </c>
      <c r="AL8" s="107">
        <v>0</v>
      </c>
      <c r="AM8" s="107">
        <v>0</v>
      </c>
      <c r="AN8" s="107">
        <v>0</v>
      </c>
      <c r="AO8" s="27"/>
      <c r="AP8" s="28">
        <f t="shared" si="24"/>
        <v>0</v>
      </c>
      <c r="AQ8" s="107">
        <v>0</v>
      </c>
      <c r="AR8" s="107">
        <v>0</v>
      </c>
      <c r="AS8" s="107">
        <v>0</v>
      </c>
      <c r="AT8" s="27"/>
      <c r="AU8" s="28">
        <f t="shared" si="25"/>
        <v>0</v>
      </c>
      <c r="AV8" s="107">
        <v>0</v>
      </c>
      <c r="AW8" s="107">
        <v>0</v>
      </c>
      <c r="AX8" s="107">
        <v>0</v>
      </c>
      <c r="AY8" s="27"/>
      <c r="AZ8" s="339">
        <f t="shared" si="26"/>
        <v>0</v>
      </c>
      <c r="BA8" s="362">
        <f t="shared" si="27"/>
        <v>0</v>
      </c>
      <c r="BB8" s="350">
        <v>0</v>
      </c>
      <c r="BC8" s="29">
        <v>0</v>
      </c>
      <c r="BD8" s="29">
        <v>0</v>
      </c>
      <c r="BE8" s="30"/>
      <c r="BF8" s="28">
        <f t="shared" si="28"/>
        <v>0</v>
      </c>
      <c r="BG8" s="29">
        <v>0</v>
      </c>
      <c r="BH8" s="29">
        <v>0</v>
      </c>
      <c r="BI8" s="29">
        <v>0</v>
      </c>
      <c r="BJ8" s="30"/>
      <c r="BK8" s="28">
        <f t="shared" si="29"/>
        <v>0</v>
      </c>
      <c r="BL8" s="29">
        <v>0</v>
      </c>
      <c r="BM8" s="29">
        <v>0</v>
      </c>
      <c r="BN8" s="29">
        <v>0</v>
      </c>
      <c r="BO8" s="30"/>
      <c r="BP8" s="28">
        <f t="shared" si="30"/>
        <v>0</v>
      </c>
      <c r="BQ8" s="29">
        <v>0</v>
      </c>
      <c r="BR8" s="29">
        <v>0</v>
      </c>
      <c r="BS8" s="29">
        <v>0</v>
      </c>
      <c r="BT8" s="30"/>
      <c r="BU8" s="28">
        <f t="shared" si="31"/>
        <v>0</v>
      </c>
      <c r="BV8" s="31">
        <v>0</v>
      </c>
      <c r="BW8" s="31">
        <v>0</v>
      </c>
      <c r="BX8" s="31">
        <v>0</v>
      </c>
      <c r="BY8" s="30"/>
      <c r="BZ8" s="28">
        <f t="shared" si="32"/>
        <v>0</v>
      </c>
      <c r="CA8" s="31">
        <v>0</v>
      </c>
      <c r="CB8" s="31">
        <v>0</v>
      </c>
      <c r="CC8" s="31">
        <v>0</v>
      </c>
      <c r="CD8" s="32"/>
      <c r="CE8" s="33">
        <f t="shared" si="33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4"/>
        <v>0</v>
      </c>
      <c r="DF8" s="39">
        <f t="shared" si="35"/>
        <v>0</v>
      </c>
      <c r="DG8" s="39">
        <f t="shared" si="36"/>
        <v>0</v>
      </c>
      <c r="DH8" s="27"/>
      <c r="DI8" s="351">
        <f t="shared" si="0"/>
        <v>0</v>
      </c>
      <c r="DJ8" s="158">
        <f t="shared" si="1"/>
        <v>0</v>
      </c>
      <c r="DK8" s="110">
        <f t="shared" si="2"/>
        <v>5</v>
      </c>
      <c r="DL8" s="41">
        <f t="shared" si="3"/>
        <v>0</v>
      </c>
      <c r="DM8" s="28">
        <f t="shared" si="4"/>
        <v>0</v>
      </c>
      <c r="DN8" s="28">
        <f t="shared" si="5"/>
        <v>5</v>
      </c>
      <c r="DO8" s="28">
        <f t="shared" si="6"/>
        <v>0</v>
      </c>
      <c r="DP8" s="28">
        <f t="shared" si="7"/>
        <v>0</v>
      </c>
      <c r="DQ8" s="28">
        <f t="shared" si="8"/>
        <v>5</v>
      </c>
      <c r="DR8" s="42">
        <f t="shared" si="9"/>
        <v>0</v>
      </c>
      <c r="DS8" s="42">
        <f t="shared" si="10"/>
        <v>0</v>
      </c>
      <c r="DT8" s="42">
        <f t="shared" si="11"/>
        <v>5</v>
      </c>
      <c r="DU8" s="42">
        <f t="shared" si="12"/>
        <v>0</v>
      </c>
      <c r="DV8" s="42">
        <f t="shared" si="13"/>
        <v>0</v>
      </c>
      <c r="DW8" s="43">
        <f t="shared" si="14"/>
        <v>20</v>
      </c>
      <c r="DX8" s="42">
        <f>IF(DW8&lt;&gt;20,RANK(DW8,$DW$4:$DW$23,1)+COUNTIF(DW$4:DW8,DW8)-1,20)</f>
        <v>20</v>
      </c>
      <c r="DY8" s="44">
        <f t="shared" si="15"/>
        <v>0</v>
      </c>
      <c r="DZ8" s="45" t="str">
        <f t="shared" si="16"/>
        <v>-</v>
      </c>
      <c r="EA8" s="96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34" ht="16" customHeight="1" x14ac:dyDescent="0.15">
      <c r="A9" s="8"/>
      <c r="B9" s="8"/>
      <c r="C9" s="120"/>
      <c r="D9" s="329" t="str">
        <f>classi!B132</f>
        <v>FS1_6</v>
      </c>
      <c r="E9" s="25">
        <f>classi!C132</f>
        <v>0</v>
      </c>
      <c r="F9" s="25">
        <f>classi!D132</f>
        <v>0</v>
      </c>
      <c r="G9" s="330">
        <f>classi!E132</f>
        <v>0</v>
      </c>
      <c r="H9" s="324"/>
      <c r="I9" s="46"/>
      <c r="J9" s="156"/>
      <c r="K9" s="397">
        <f t="shared" si="17"/>
        <v>4</v>
      </c>
      <c r="L9" s="408">
        <f t="shared" si="18"/>
        <v>0</v>
      </c>
      <c r="M9" s="403">
        <v>0</v>
      </c>
      <c r="N9" s="105">
        <v>0</v>
      </c>
      <c r="O9" s="105">
        <v>0</v>
      </c>
      <c r="P9" s="27"/>
      <c r="Q9" s="28">
        <f t="shared" si="19"/>
        <v>0</v>
      </c>
      <c r="R9" s="105">
        <v>0</v>
      </c>
      <c r="S9" s="105">
        <v>0</v>
      </c>
      <c r="T9" s="105">
        <v>0</v>
      </c>
      <c r="U9" s="27"/>
      <c r="V9" s="28">
        <f t="shared" si="20"/>
        <v>0</v>
      </c>
      <c r="W9" s="105">
        <v>0</v>
      </c>
      <c r="X9" s="105">
        <v>0</v>
      </c>
      <c r="Y9" s="105">
        <v>0</v>
      </c>
      <c r="Z9" s="27"/>
      <c r="AA9" s="28">
        <f t="shared" si="21"/>
        <v>0</v>
      </c>
      <c r="AB9" s="105">
        <v>0</v>
      </c>
      <c r="AC9" s="105">
        <v>0</v>
      </c>
      <c r="AD9" s="105">
        <v>0</v>
      </c>
      <c r="AE9" s="27"/>
      <c r="AF9" s="339">
        <f t="shared" si="22"/>
        <v>0</v>
      </c>
      <c r="AG9" s="342">
        <v>0</v>
      </c>
      <c r="AH9" s="107">
        <v>0</v>
      </c>
      <c r="AI9" s="107">
        <v>0</v>
      </c>
      <c r="AJ9" s="27"/>
      <c r="AK9" s="28">
        <f t="shared" si="23"/>
        <v>0</v>
      </c>
      <c r="AL9" s="107">
        <v>0</v>
      </c>
      <c r="AM9" s="107">
        <v>0</v>
      </c>
      <c r="AN9" s="107">
        <v>0</v>
      </c>
      <c r="AO9" s="27"/>
      <c r="AP9" s="28">
        <f t="shared" si="24"/>
        <v>0</v>
      </c>
      <c r="AQ9" s="107">
        <v>0</v>
      </c>
      <c r="AR9" s="107">
        <v>0</v>
      </c>
      <c r="AS9" s="107">
        <v>0</v>
      </c>
      <c r="AT9" s="27"/>
      <c r="AU9" s="28">
        <f t="shared" si="25"/>
        <v>0</v>
      </c>
      <c r="AV9" s="107">
        <v>0</v>
      </c>
      <c r="AW9" s="107">
        <v>0</v>
      </c>
      <c r="AX9" s="107">
        <v>0</v>
      </c>
      <c r="AY9" s="27"/>
      <c r="AZ9" s="339">
        <f t="shared" si="26"/>
        <v>0</v>
      </c>
      <c r="BA9" s="362">
        <f t="shared" si="27"/>
        <v>0</v>
      </c>
      <c r="BB9" s="350">
        <v>0</v>
      </c>
      <c r="BC9" s="29">
        <v>0</v>
      </c>
      <c r="BD9" s="29">
        <v>0</v>
      </c>
      <c r="BE9" s="30"/>
      <c r="BF9" s="28">
        <f t="shared" si="28"/>
        <v>0</v>
      </c>
      <c r="BG9" s="29">
        <v>0</v>
      </c>
      <c r="BH9" s="29">
        <v>0</v>
      </c>
      <c r="BI9" s="29">
        <v>0</v>
      </c>
      <c r="BJ9" s="30"/>
      <c r="BK9" s="28">
        <f t="shared" si="29"/>
        <v>0</v>
      </c>
      <c r="BL9" s="29">
        <v>0</v>
      </c>
      <c r="BM9" s="29">
        <v>0</v>
      </c>
      <c r="BN9" s="29">
        <v>0</v>
      </c>
      <c r="BO9" s="30"/>
      <c r="BP9" s="28">
        <f t="shared" si="30"/>
        <v>0</v>
      </c>
      <c r="BQ9" s="29">
        <v>0</v>
      </c>
      <c r="BR9" s="29">
        <v>0</v>
      </c>
      <c r="BS9" s="29">
        <v>0</v>
      </c>
      <c r="BT9" s="30"/>
      <c r="BU9" s="28">
        <f t="shared" si="31"/>
        <v>0</v>
      </c>
      <c r="BV9" s="31">
        <v>0</v>
      </c>
      <c r="BW9" s="31">
        <v>0</v>
      </c>
      <c r="BX9" s="31">
        <v>0</v>
      </c>
      <c r="BY9" s="30"/>
      <c r="BZ9" s="28">
        <f t="shared" si="32"/>
        <v>0</v>
      </c>
      <c r="CA9" s="31">
        <v>0</v>
      </c>
      <c r="CB9" s="31">
        <v>0</v>
      </c>
      <c r="CC9" s="31">
        <v>0</v>
      </c>
      <c r="CD9" s="32"/>
      <c r="CE9" s="33">
        <f t="shared" si="33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4"/>
        <v>0</v>
      </c>
      <c r="DF9" s="39">
        <f t="shared" si="35"/>
        <v>0</v>
      </c>
      <c r="DG9" s="39">
        <f t="shared" si="36"/>
        <v>0</v>
      </c>
      <c r="DH9" s="27"/>
      <c r="DI9" s="351">
        <f t="shared" si="0"/>
        <v>0</v>
      </c>
      <c r="DJ9" s="158">
        <f t="shared" si="1"/>
        <v>0</v>
      </c>
      <c r="DK9" s="110">
        <v>4</v>
      </c>
      <c r="DL9" s="41">
        <f t="shared" si="3"/>
        <v>0</v>
      </c>
      <c r="DM9" s="28">
        <f t="shared" si="4"/>
        <v>0</v>
      </c>
      <c r="DN9" s="28">
        <f t="shared" si="5"/>
        <v>5</v>
      </c>
      <c r="DO9" s="28">
        <f t="shared" si="6"/>
        <v>0</v>
      </c>
      <c r="DP9" s="28">
        <f t="shared" si="7"/>
        <v>0</v>
      </c>
      <c r="DQ9" s="28">
        <f t="shared" si="8"/>
        <v>5</v>
      </c>
      <c r="DR9" s="42">
        <f t="shared" si="9"/>
        <v>0</v>
      </c>
      <c r="DS9" s="42">
        <f t="shared" si="10"/>
        <v>0</v>
      </c>
      <c r="DT9" s="42">
        <f t="shared" si="11"/>
        <v>5</v>
      </c>
      <c r="DU9" s="42">
        <f t="shared" si="12"/>
        <v>0</v>
      </c>
      <c r="DV9" s="42">
        <f t="shared" si="13"/>
        <v>0</v>
      </c>
      <c r="DW9" s="43">
        <f t="shared" si="14"/>
        <v>20</v>
      </c>
      <c r="DX9" s="42">
        <f>IF(DW9&lt;&gt;20,RANK(DW9,$DW$4:$DW$23,1)+COUNTIF(DW$4:DW9,DW9)-1,20)</f>
        <v>20</v>
      </c>
      <c r="DY9" s="44">
        <f t="shared" si="15"/>
        <v>0</v>
      </c>
      <c r="DZ9" s="45" t="str">
        <f t="shared" si="16"/>
        <v>-</v>
      </c>
      <c r="EA9" s="96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34" ht="16" customHeight="1" x14ac:dyDescent="0.15">
      <c r="A10" s="8"/>
      <c r="B10" s="8"/>
      <c r="C10" s="120"/>
      <c r="D10" s="329" t="str">
        <f>classi!B133</f>
        <v>FS1_7</v>
      </c>
      <c r="E10" s="25">
        <f>classi!C133</f>
        <v>0</v>
      </c>
      <c r="F10" s="25">
        <f>classi!D133</f>
        <v>0</v>
      </c>
      <c r="G10" s="330">
        <f>classi!E133</f>
        <v>0</v>
      </c>
      <c r="H10" s="324"/>
      <c r="I10" s="46"/>
      <c r="J10" s="156"/>
      <c r="K10" s="397">
        <f t="shared" si="17"/>
        <v>5</v>
      </c>
      <c r="L10" s="408">
        <f t="shared" si="18"/>
        <v>0</v>
      </c>
      <c r="M10" s="403">
        <v>0</v>
      </c>
      <c r="N10" s="105">
        <v>0</v>
      </c>
      <c r="O10" s="105">
        <v>0</v>
      </c>
      <c r="P10" s="27"/>
      <c r="Q10" s="28">
        <f t="shared" si="19"/>
        <v>0</v>
      </c>
      <c r="R10" s="105">
        <v>0</v>
      </c>
      <c r="S10" s="105">
        <v>0</v>
      </c>
      <c r="T10" s="105">
        <v>0</v>
      </c>
      <c r="U10" s="27"/>
      <c r="V10" s="28">
        <f t="shared" si="20"/>
        <v>0</v>
      </c>
      <c r="W10" s="105">
        <v>0</v>
      </c>
      <c r="X10" s="105">
        <v>0</v>
      </c>
      <c r="Y10" s="105">
        <v>0</v>
      </c>
      <c r="Z10" s="27"/>
      <c r="AA10" s="28">
        <f t="shared" si="21"/>
        <v>0</v>
      </c>
      <c r="AB10" s="105">
        <v>0</v>
      </c>
      <c r="AC10" s="105">
        <v>0</v>
      </c>
      <c r="AD10" s="105">
        <v>0</v>
      </c>
      <c r="AE10" s="27"/>
      <c r="AF10" s="339">
        <f t="shared" si="22"/>
        <v>0</v>
      </c>
      <c r="AG10" s="342">
        <v>0</v>
      </c>
      <c r="AH10" s="107">
        <v>0</v>
      </c>
      <c r="AI10" s="107">
        <v>0</v>
      </c>
      <c r="AJ10" s="27"/>
      <c r="AK10" s="28">
        <f t="shared" si="23"/>
        <v>0</v>
      </c>
      <c r="AL10" s="107">
        <v>0</v>
      </c>
      <c r="AM10" s="107">
        <v>0</v>
      </c>
      <c r="AN10" s="107">
        <v>0</v>
      </c>
      <c r="AO10" s="27"/>
      <c r="AP10" s="28">
        <f t="shared" si="24"/>
        <v>0</v>
      </c>
      <c r="AQ10" s="107">
        <v>0</v>
      </c>
      <c r="AR10" s="107">
        <v>0</v>
      </c>
      <c r="AS10" s="107">
        <v>0</v>
      </c>
      <c r="AT10" s="27"/>
      <c r="AU10" s="28">
        <f t="shared" si="25"/>
        <v>0</v>
      </c>
      <c r="AV10" s="107">
        <v>0</v>
      </c>
      <c r="AW10" s="107">
        <v>0</v>
      </c>
      <c r="AX10" s="107">
        <v>0</v>
      </c>
      <c r="AY10" s="27"/>
      <c r="AZ10" s="339">
        <f t="shared" si="26"/>
        <v>0</v>
      </c>
      <c r="BA10" s="362">
        <f t="shared" si="27"/>
        <v>0</v>
      </c>
      <c r="BB10" s="350">
        <v>0</v>
      </c>
      <c r="BC10" s="29">
        <v>0</v>
      </c>
      <c r="BD10" s="29">
        <v>0</v>
      </c>
      <c r="BE10" s="30"/>
      <c r="BF10" s="28">
        <f t="shared" si="28"/>
        <v>0</v>
      </c>
      <c r="BG10" s="29">
        <v>0</v>
      </c>
      <c r="BH10" s="29">
        <v>0</v>
      </c>
      <c r="BI10" s="29">
        <v>0</v>
      </c>
      <c r="BJ10" s="30"/>
      <c r="BK10" s="28">
        <f t="shared" si="29"/>
        <v>0</v>
      </c>
      <c r="BL10" s="29">
        <v>0</v>
      </c>
      <c r="BM10" s="29">
        <v>0</v>
      </c>
      <c r="BN10" s="29">
        <v>0</v>
      </c>
      <c r="BO10" s="30"/>
      <c r="BP10" s="28">
        <f t="shared" si="30"/>
        <v>0</v>
      </c>
      <c r="BQ10" s="29">
        <v>0</v>
      </c>
      <c r="BR10" s="29">
        <v>0</v>
      </c>
      <c r="BS10" s="29">
        <v>0</v>
      </c>
      <c r="BT10" s="30"/>
      <c r="BU10" s="28">
        <f t="shared" si="31"/>
        <v>0</v>
      </c>
      <c r="BV10" s="31">
        <v>0</v>
      </c>
      <c r="BW10" s="31">
        <v>0</v>
      </c>
      <c r="BX10" s="31">
        <v>0</v>
      </c>
      <c r="BY10" s="30"/>
      <c r="BZ10" s="28">
        <f t="shared" si="32"/>
        <v>0</v>
      </c>
      <c r="CA10" s="31">
        <v>0</v>
      </c>
      <c r="CB10" s="31">
        <v>0</v>
      </c>
      <c r="CC10" s="31">
        <v>0</v>
      </c>
      <c r="CD10" s="32"/>
      <c r="CE10" s="33">
        <f t="shared" si="33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4"/>
        <v>0</v>
      </c>
      <c r="DF10" s="39">
        <f t="shared" si="35"/>
        <v>0</v>
      </c>
      <c r="DG10" s="39">
        <f t="shared" si="36"/>
        <v>0</v>
      </c>
      <c r="DH10" s="27"/>
      <c r="DI10" s="351">
        <f t="shared" si="0"/>
        <v>0</v>
      </c>
      <c r="DJ10" s="158">
        <f t="shared" si="1"/>
        <v>0</v>
      </c>
      <c r="DK10" s="110">
        <f t="shared" si="2"/>
        <v>5</v>
      </c>
      <c r="DL10" s="41">
        <f t="shared" si="3"/>
        <v>0</v>
      </c>
      <c r="DM10" s="28">
        <f t="shared" si="4"/>
        <v>0</v>
      </c>
      <c r="DN10" s="28">
        <f t="shared" si="5"/>
        <v>5</v>
      </c>
      <c r="DO10" s="28">
        <f t="shared" si="6"/>
        <v>0</v>
      </c>
      <c r="DP10" s="28">
        <f t="shared" si="7"/>
        <v>0</v>
      </c>
      <c r="DQ10" s="28">
        <f t="shared" si="8"/>
        <v>5</v>
      </c>
      <c r="DR10" s="42">
        <f t="shared" si="9"/>
        <v>0</v>
      </c>
      <c r="DS10" s="42">
        <f t="shared" si="10"/>
        <v>0</v>
      </c>
      <c r="DT10" s="42">
        <f t="shared" si="11"/>
        <v>5</v>
      </c>
      <c r="DU10" s="42">
        <f t="shared" si="12"/>
        <v>0</v>
      </c>
      <c r="DV10" s="42">
        <f t="shared" si="13"/>
        <v>0</v>
      </c>
      <c r="DW10" s="43">
        <f t="shared" si="14"/>
        <v>20</v>
      </c>
      <c r="DX10" s="42">
        <f>IF(DW10&lt;&gt;20,RANK(DW10,$DW$4:$DW$23,1)+COUNTIF(DW$4:DW10,DW10)-1,20)</f>
        <v>20</v>
      </c>
      <c r="DY10" s="44">
        <f t="shared" si="15"/>
        <v>0</v>
      </c>
      <c r="DZ10" s="45" t="str">
        <f t="shared" si="16"/>
        <v>-</v>
      </c>
      <c r="EA10" s="96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34" ht="16" customHeight="1" x14ac:dyDescent="0.15">
      <c r="A11" s="8"/>
      <c r="B11" s="8"/>
      <c r="C11" s="120"/>
      <c r="D11" s="329" t="str">
        <f>classi!B134</f>
        <v>FS1_8</v>
      </c>
      <c r="E11" s="25">
        <f>classi!C134</f>
        <v>0</v>
      </c>
      <c r="F11" s="25">
        <f>classi!D134</f>
        <v>0</v>
      </c>
      <c r="G11" s="330">
        <f>classi!E134</f>
        <v>0</v>
      </c>
      <c r="H11" s="324"/>
      <c r="I11" s="46"/>
      <c r="J11" s="156"/>
      <c r="K11" s="397">
        <f t="shared" si="17"/>
        <v>5</v>
      </c>
      <c r="L11" s="408">
        <f t="shared" si="18"/>
        <v>0</v>
      </c>
      <c r="M11" s="403">
        <v>0</v>
      </c>
      <c r="N11" s="105">
        <v>0</v>
      </c>
      <c r="O11" s="105">
        <v>0</v>
      </c>
      <c r="P11" s="27"/>
      <c r="Q11" s="28">
        <f t="shared" si="19"/>
        <v>0</v>
      </c>
      <c r="R11" s="105">
        <v>0</v>
      </c>
      <c r="S11" s="105">
        <v>0</v>
      </c>
      <c r="T11" s="105">
        <v>0</v>
      </c>
      <c r="U11" s="27"/>
      <c r="V11" s="28">
        <f t="shared" si="20"/>
        <v>0</v>
      </c>
      <c r="W11" s="105">
        <v>0</v>
      </c>
      <c r="X11" s="105">
        <v>0</v>
      </c>
      <c r="Y11" s="105">
        <v>0</v>
      </c>
      <c r="Z11" s="27"/>
      <c r="AA11" s="28">
        <f t="shared" si="21"/>
        <v>0</v>
      </c>
      <c r="AB11" s="105">
        <v>0</v>
      </c>
      <c r="AC11" s="105">
        <v>0</v>
      </c>
      <c r="AD11" s="105">
        <v>0</v>
      </c>
      <c r="AE11" s="27"/>
      <c r="AF11" s="339">
        <f t="shared" si="22"/>
        <v>0</v>
      </c>
      <c r="AG11" s="342">
        <v>0</v>
      </c>
      <c r="AH11" s="107">
        <v>0</v>
      </c>
      <c r="AI11" s="107">
        <v>0</v>
      </c>
      <c r="AJ11" s="27"/>
      <c r="AK11" s="28">
        <f t="shared" si="23"/>
        <v>0</v>
      </c>
      <c r="AL11" s="107">
        <v>0</v>
      </c>
      <c r="AM11" s="107">
        <v>0</v>
      </c>
      <c r="AN11" s="107">
        <v>0</v>
      </c>
      <c r="AO11" s="27"/>
      <c r="AP11" s="28">
        <f t="shared" si="24"/>
        <v>0</v>
      </c>
      <c r="AQ11" s="107">
        <v>0</v>
      </c>
      <c r="AR11" s="107">
        <v>0</v>
      </c>
      <c r="AS11" s="107">
        <v>0</v>
      </c>
      <c r="AT11" s="27"/>
      <c r="AU11" s="28">
        <f t="shared" si="25"/>
        <v>0</v>
      </c>
      <c r="AV11" s="107">
        <v>0</v>
      </c>
      <c r="AW11" s="107">
        <v>0</v>
      </c>
      <c r="AX11" s="107">
        <v>0</v>
      </c>
      <c r="AY11" s="27"/>
      <c r="AZ11" s="339">
        <f t="shared" si="26"/>
        <v>0</v>
      </c>
      <c r="BA11" s="362">
        <f t="shared" si="27"/>
        <v>0</v>
      </c>
      <c r="BB11" s="350">
        <v>0</v>
      </c>
      <c r="BC11" s="29">
        <v>0</v>
      </c>
      <c r="BD11" s="29">
        <v>0</v>
      </c>
      <c r="BE11" s="30"/>
      <c r="BF11" s="28">
        <f t="shared" si="28"/>
        <v>0</v>
      </c>
      <c r="BG11" s="29">
        <v>0</v>
      </c>
      <c r="BH11" s="29">
        <v>0</v>
      </c>
      <c r="BI11" s="29">
        <v>0</v>
      </c>
      <c r="BJ11" s="30"/>
      <c r="BK11" s="28">
        <f t="shared" si="29"/>
        <v>0</v>
      </c>
      <c r="BL11" s="29">
        <v>0</v>
      </c>
      <c r="BM11" s="29">
        <v>0</v>
      </c>
      <c r="BN11" s="29">
        <v>0</v>
      </c>
      <c r="BO11" s="30"/>
      <c r="BP11" s="28">
        <f t="shared" si="30"/>
        <v>0</v>
      </c>
      <c r="BQ11" s="29">
        <v>0</v>
      </c>
      <c r="BR11" s="29">
        <v>0</v>
      </c>
      <c r="BS11" s="29">
        <v>0</v>
      </c>
      <c r="BT11" s="30"/>
      <c r="BU11" s="28">
        <f t="shared" si="31"/>
        <v>0</v>
      </c>
      <c r="BV11" s="31">
        <v>0</v>
      </c>
      <c r="BW11" s="31">
        <v>0</v>
      </c>
      <c r="BX11" s="31">
        <v>0</v>
      </c>
      <c r="BY11" s="30"/>
      <c r="BZ11" s="28">
        <f t="shared" si="32"/>
        <v>0</v>
      </c>
      <c r="CA11" s="31">
        <v>0</v>
      </c>
      <c r="CB11" s="31">
        <v>0</v>
      </c>
      <c r="CC11" s="31">
        <v>0</v>
      </c>
      <c r="CD11" s="32"/>
      <c r="CE11" s="33">
        <f t="shared" si="33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4"/>
        <v>0</v>
      </c>
      <c r="DF11" s="39">
        <f t="shared" si="35"/>
        <v>0</v>
      </c>
      <c r="DG11" s="39">
        <f t="shared" si="36"/>
        <v>0</v>
      </c>
      <c r="DH11" s="27"/>
      <c r="DI11" s="351">
        <f t="shared" si="0"/>
        <v>0</v>
      </c>
      <c r="DJ11" s="158">
        <f t="shared" si="1"/>
        <v>0</v>
      </c>
      <c r="DK11" s="110">
        <f t="shared" si="2"/>
        <v>5</v>
      </c>
      <c r="DL11" s="41">
        <f t="shared" si="3"/>
        <v>0</v>
      </c>
      <c r="DM11" s="28">
        <f t="shared" si="4"/>
        <v>0</v>
      </c>
      <c r="DN11" s="28">
        <f t="shared" si="5"/>
        <v>5</v>
      </c>
      <c r="DO11" s="28">
        <f t="shared" si="6"/>
        <v>0</v>
      </c>
      <c r="DP11" s="28">
        <f t="shared" si="7"/>
        <v>0</v>
      </c>
      <c r="DQ11" s="28">
        <f t="shared" si="8"/>
        <v>5</v>
      </c>
      <c r="DR11" s="42">
        <f t="shared" si="9"/>
        <v>0</v>
      </c>
      <c r="DS11" s="42">
        <f t="shared" si="10"/>
        <v>0</v>
      </c>
      <c r="DT11" s="42">
        <f t="shared" si="11"/>
        <v>5</v>
      </c>
      <c r="DU11" s="42">
        <f t="shared" si="12"/>
        <v>0</v>
      </c>
      <c r="DV11" s="42">
        <f t="shared" si="13"/>
        <v>0</v>
      </c>
      <c r="DW11" s="43">
        <f t="shared" si="14"/>
        <v>20</v>
      </c>
      <c r="DX11" s="42">
        <f>IF(DW11&lt;&gt;20,RANK(DW11,$DW$4:$DW$23,1)+COUNTIF(DW$4:DW11,DW11)-1,20)</f>
        <v>20</v>
      </c>
      <c r="DY11" s="44">
        <f t="shared" si="15"/>
        <v>0</v>
      </c>
      <c r="DZ11" s="45" t="str">
        <f t="shared" si="16"/>
        <v>-</v>
      </c>
      <c r="EA11" s="96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34" ht="16" customHeight="1" x14ac:dyDescent="0.15">
      <c r="A12" s="8"/>
      <c r="B12" s="8"/>
      <c r="C12" s="120"/>
      <c r="D12" s="329" t="str">
        <f>classi!B135</f>
        <v>FS1_9</v>
      </c>
      <c r="E12" s="25">
        <f>classi!C135</f>
        <v>0</v>
      </c>
      <c r="F12" s="25">
        <f>classi!D135</f>
        <v>0</v>
      </c>
      <c r="G12" s="330">
        <f>classi!E135</f>
        <v>0</v>
      </c>
      <c r="H12" s="324"/>
      <c r="I12" s="46"/>
      <c r="J12" s="156"/>
      <c r="K12" s="397">
        <f t="shared" si="17"/>
        <v>5</v>
      </c>
      <c r="L12" s="408">
        <f t="shared" si="18"/>
        <v>0</v>
      </c>
      <c r="M12" s="403">
        <v>0</v>
      </c>
      <c r="N12" s="105">
        <v>0</v>
      </c>
      <c r="O12" s="105">
        <v>0</v>
      </c>
      <c r="P12" s="27"/>
      <c r="Q12" s="28">
        <f t="shared" si="19"/>
        <v>0</v>
      </c>
      <c r="R12" s="105">
        <v>0</v>
      </c>
      <c r="S12" s="105">
        <v>0</v>
      </c>
      <c r="T12" s="105">
        <v>0</v>
      </c>
      <c r="U12" s="27"/>
      <c r="V12" s="28">
        <f t="shared" si="20"/>
        <v>0</v>
      </c>
      <c r="W12" s="105">
        <v>0</v>
      </c>
      <c r="X12" s="105">
        <v>0</v>
      </c>
      <c r="Y12" s="105">
        <v>0</v>
      </c>
      <c r="Z12" s="27"/>
      <c r="AA12" s="28">
        <f t="shared" si="21"/>
        <v>0</v>
      </c>
      <c r="AB12" s="105">
        <v>0</v>
      </c>
      <c r="AC12" s="105">
        <v>0</v>
      </c>
      <c r="AD12" s="105">
        <v>0</v>
      </c>
      <c r="AE12" s="27"/>
      <c r="AF12" s="339">
        <f t="shared" si="22"/>
        <v>0</v>
      </c>
      <c r="AG12" s="342">
        <v>0</v>
      </c>
      <c r="AH12" s="107">
        <v>0</v>
      </c>
      <c r="AI12" s="107">
        <v>0</v>
      </c>
      <c r="AJ12" s="27"/>
      <c r="AK12" s="28">
        <f t="shared" si="23"/>
        <v>0</v>
      </c>
      <c r="AL12" s="107">
        <v>0</v>
      </c>
      <c r="AM12" s="107">
        <v>0</v>
      </c>
      <c r="AN12" s="107">
        <v>0</v>
      </c>
      <c r="AO12" s="27"/>
      <c r="AP12" s="28">
        <f t="shared" si="24"/>
        <v>0</v>
      </c>
      <c r="AQ12" s="107">
        <v>0</v>
      </c>
      <c r="AR12" s="107">
        <v>0</v>
      </c>
      <c r="AS12" s="107">
        <v>0</v>
      </c>
      <c r="AT12" s="27"/>
      <c r="AU12" s="28">
        <f t="shared" si="25"/>
        <v>0</v>
      </c>
      <c r="AV12" s="107">
        <v>0</v>
      </c>
      <c r="AW12" s="107">
        <v>0</v>
      </c>
      <c r="AX12" s="107">
        <v>0</v>
      </c>
      <c r="AY12" s="27"/>
      <c r="AZ12" s="339">
        <f t="shared" si="26"/>
        <v>0</v>
      </c>
      <c r="BA12" s="362">
        <f t="shared" si="27"/>
        <v>0</v>
      </c>
      <c r="BB12" s="350">
        <v>0</v>
      </c>
      <c r="BC12" s="29">
        <v>0</v>
      </c>
      <c r="BD12" s="29">
        <v>0</v>
      </c>
      <c r="BE12" s="30"/>
      <c r="BF12" s="28">
        <f t="shared" si="28"/>
        <v>0</v>
      </c>
      <c r="BG12" s="29">
        <v>0</v>
      </c>
      <c r="BH12" s="29">
        <v>0</v>
      </c>
      <c r="BI12" s="29">
        <v>0</v>
      </c>
      <c r="BJ12" s="30"/>
      <c r="BK12" s="28">
        <f t="shared" si="29"/>
        <v>0</v>
      </c>
      <c r="BL12" s="29">
        <v>0</v>
      </c>
      <c r="BM12" s="29">
        <v>0</v>
      </c>
      <c r="BN12" s="29">
        <v>0</v>
      </c>
      <c r="BO12" s="30"/>
      <c r="BP12" s="28">
        <f t="shared" si="30"/>
        <v>0</v>
      </c>
      <c r="BQ12" s="29">
        <v>0</v>
      </c>
      <c r="BR12" s="29">
        <v>0</v>
      </c>
      <c r="BS12" s="29">
        <v>0</v>
      </c>
      <c r="BT12" s="30"/>
      <c r="BU12" s="28">
        <f t="shared" si="31"/>
        <v>0</v>
      </c>
      <c r="BV12" s="31">
        <v>0</v>
      </c>
      <c r="BW12" s="31">
        <v>0</v>
      </c>
      <c r="BX12" s="31">
        <v>0</v>
      </c>
      <c r="BY12" s="30"/>
      <c r="BZ12" s="28">
        <f t="shared" si="32"/>
        <v>0</v>
      </c>
      <c r="CA12" s="31">
        <v>0</v>
      </c>
      <c r="CB12" s="31">
        <v>0</v>
      </c>
      <c r="CC12" s="31">
        <v>0</v>
      </c>
      <c r="CD12" s="32"/>
      <c r="CE12" s="33">
        <f t="shared" si="33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4"/>
        <v>0</v>
      </c>
      <c r="DF12" s="39">
        <f t="shared" si="35"/>
        <v>0</v>
      </c>
      <c r="DG12" s="39">
        <f t="shared" si="36"/>
        <v>0</v>
      </c>
      <c r="DH12" s="27"/>
      <c r="DI12" s="351">
        <f t="shared" si="0"/>
        <v>0</v>
      </c>
      <c r="DJ12" s="158">
        <f t="shared" si="1"/>
        <v>0</v>
      </c>
      <c r="DK12" s="110">
        <f t="shared" si="2"/>
        <v>5</v>
      </c>
      <c r="DL12" s="41">
        <f t="shared" si="3"/>
        <v>0</v>
      </c>
      <c r="DM12" s="28">
        <f t="shared" si="4"/>
        <v>0</v>
      </c>
      <c r="DN12" s="28">
        <f t="shared" si="5"/>
        <v>5</v>
      </c>
      <c r="DO12" s="28">
        <f t="shared" si="6"/>
        <v>0</v>
      </c>
      <c r="DP12" s="28">
        <f t="shared" si="7"/>
        <v>0</v>
      </c>
      <c r="DQ12" s="28">
        <f t="shared" si="8"/>
        <v>5</v>
      </c>
      <c r="DR12" s="42">
        <f t="shared" si="9"/>
        <v>0</v>
      </c>
      <c r="DS12" s="42">
        <f t="shared" si="10"/>
        <v>0</v>
      </c>
      <c r="DT12" s="42">
        <f t="shared" si="11"/>
        <v>5</v>
      </c>
      <c r="DU12" s="42">
        <f t="shared" si="12"/>
        <v>0</v>
      </c>
      <c r="DV12" s="42">
        <f t="shared" si="13"/>
        <v>0</v>
      </c>
      <c r="DW12" s="43">
        <f t="shared" si="14"/>
        <v>20</v>
      </c>
      <c r="DX12" s="42">
        <f>IF(DW12&lt;&gt;20,RANK(DW12,$DW$4:$DW$23,1)+COUNTIF(DW$4:DW12,DW12)-1,20)</f>
        <v>20</v>
      </c>
      <c r="DY12" s="44">
        <f t="shared" si="15"/>
        <v>0</v>
      </c>
      <c r="DZ12" s="45" t="str">
        <f t="shared" si="16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34" ht="16" customHeight="1" x14ac:dyDescent="0.15">
      <c r="A13" s="8"/>
      <c r="B13" s="8"/>
      <c r="C13" s="120"/>
      <c r="D13" s="329" t="str">
        <f>classi!B136</f>
        <v>FS1_10</v>
      </c>
      <c r="E13" s="25">
        <f>classi!C136</f>
        <v>0</v>
      </c>
      <c r="F13" s="25">
        <f>classi!D136</f>
        <v>0</v>
      </c>
      <c r="G13" s="330">
        <f>classi!E136</f>
        <v>0</v>
      </c>
      <c r="H13" s="324"/>
      <c r="I13" s="46"/>
      <c r="J13" s="156"/>
      <c r="K13" s="397">
        <f t="shared" si="17"/>
        <v>5</v>
      </c>
      <c r="L13" s="408">
        <f t="shared" si="18"/>
        <v>0</v>
      </c>
      <c r="M13" s="403">
        <v>0</v>
      </c>
      <c r="N13" s="105">
        <v>0</v>
      </c>
      <c r="O13" s="105">
        <v>0</v>
      </c>
      <c r="P13" s="27"/>
      <c r="Q13" s="28">
        <f t="shared" si="19"/>
        <v>0</v>
      </c>
      <c r="R13" s="105">
        <v>0</v>
      </c>
      <c r="S13" s="105">
        <v>0</v>
      </c>
      <c r="T13" s="105">
        <v>0</v>
      </c>
      <c r="U13" s="27"/>
      <c r="V13" s="28">
        <f t="shared" si="20"/>
        <v>0</v>
      </c>
      <c r="W13" s="105">
        <v>0</v>
      </c>
      <c r="X13" s="105">
        <v>0</v>
      </c>
      <c r="Y13" s="105">
        <v>0</v>
      </c>
      <c r="Z13" s="27"/>
      <c r="AA13" s="28">
        <f t="shared" si="21"/>
        <v>0</v>
      </c>
      <c r="AB13" s="105">
        <v>0</v>
      </c>
      <c r="AC13" s="105">
        <v>0</v>
      </c>
      <c r="AD13" s="105">
        <v>0</v>
      </c>
      <c r="AE13" s="27"/>
      <c r="AF13" s="339">
        <f t="shared" si="22"/>
        <v>0</v>
      </c>
      <c r="AG13" s="342">
        <v>0</v>
      </c>
      <c r="AH13" s="107">
        <v>0</v>
      </c>
      <c r="AI13" s="107">
        <v>0</v>
      </c>
      <c r="AJ13" s="27"/>
      <c r="AK13" s="28">
        <f t="shared" si="23"/>
        <v>0</v>
      </c>
      <c r="AL13" s="107">
        <v>0</v>
      </c>
      <c r="AM13" s="107">
        <v>0</v>
      </c>
      <c r="AN13" s="107">
        <v>0</v>
      </c>
      <c r="AO13" s="27"/>
      <c r="AP13" s="28">
        <f t="shared" si="24"/>
        <v>0</v>
      </c>
      <c r="AQ13" s="107">
        <v>0</v>
      </c>
      <c r="AR13" s="107">
        <v>0</v>
      </c>
      <c r="AS13" s="107">
        <v>0</v>
      </c>
      <c r="AT13" s="27"/>
      <c r="AU13" s="28">
        <f t="shared" si="25"/>
        <v>0</v>
      </c>
      <c r="AV13" s="107">
        <v>0</v>
      </c>
      <c r="AW13" s="107">
        <v>0</v>
      </c>
      <c r="AX13" s="107">
        <v>0</v>
      </c>
      <c r="AY13" s="27"/>
      <c r="AZ13" s="339">
        <f t="shared" si="26"/>
        <v>0</v>
      </c>
      <c r="BA13" s="362">
        <f t="shared" si="27"/>
        <v>0</v>
      </c>
      <c r="BB13" s="350">
        <v>0</v>
      </c>
      <c r="BC13" s="29">
        <v>0</v>
      </c>
      <c r="BD13" s="29">
        <v>0</v>
      </c>
      <c r="BE13" s="30"/>
      <c r="BF13" s="28">
        <f t="shared" si="28"/>
        <v>0</v>
      </c>
      <c r="BG13" s="29">
        <v>0</v>
      </c>
      <c r="BH13" s="29">
        <v>0</v>
      </c>
      <c r="BI13" s="29">
        <v>0</v>
      </c>
      <c r="BJ13" s="30"/>
      <c r="BK13" s="28">
        <f t="shared" si="29"/>
        <v>0</v>
      </c>
      <c r="BL13" s="29">
        <v>0</v>
      </c>
      <c r="BM13" s="29">
        <v>0</v>
      </c>
      <c r="BN13" s="29">
        <v>0</v>
      </c>
      <c r="BO13" s="30"/>
      <c r="BP13" s="28">
        <f t="shared" si="30"/>
        <v>0</v>
      </c>
      <c r="BQ13" s="29">
        <v>0</v>
      </c>
      <c r="BR13" s="29">
        <v>0</v>
      </c>
      <c r="BS13" s="29">
        <v>0</v>
      </c>
      <c r="BT13" s="30"/>
      <c r="BU13" s="28">
        <f t="shared" si="31"/>
        <v>0</v>
      </c>
      <c r="BV13" s="31">
        <v>0</v>
      </c>
      <c r="BW13" s="31">
        <v>0</v>
      </c>
      <c r="BX13" s="31">
        <v>0</v>
      </c>
      <c r="BY13" s="30"/>
      <c r="BZ13" s="28">
        <f t="shared" si="32"/>
        <v>0</v>
      </c>
      <c r="CA13" s="31">
        <v>0</v>
      </c>
      <c r="CB13" s="31">
        <v>0</v>
      </c>
      <c r="CC13" s="31">
        <v>0</v>
      </c>
      <c r="CD13" s="32"/>
      <c r="CE13" s="33">
        <f t="shared" si="33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4"/>
        <v>0</v>
      </c>
      <c r="DF13" s="39">
        <f t="shared" si="35"/>
        <v>0</v>
      </c>
      <c r="DG13" s="39">
        <f t="shared" si="36"/>
        <v>0</v>
      </c>
      <c r="DH13" s="27"/>
      <c r="DI13" s="351">
        <f t="shared" si="0"/>
        <v>0</v>
      </c>
      <c r="DJ13" s="158">
        <f t="shared" si="1"/>
        <v>0</v>
      </c>
      <c r="DK13" s="110">
        <f t="shared" si="2"/>
        <v>5</v>
      </c>
      <c r="DL13" s="41">
        <f t="shared" si="3"/>
        <v>0</v>
      </c>
      <c r="DM13" s="28">
        <f t="shared" si="4"/>
        <v>0</v>
      </c>
      <c r="DN13" s="28">
        <f t="shared" si="5"/>
        <v>5</v>
      </c>
      <c r="DO13" s="28">
        <f t="shared" si="6"/>
        <v>0</v>
      </c>
      <c r="DP13" s="28">
        <f t="shared" si="7"/>
        <v>0</v>
      </c>
      <c r="DQ13" s="28">
        <f t="shared" si="8"/>
        <v>5</v>
      </c>
      <c r="DR13" s="42">
        <f t="shared" si="9"/>
        <v>0</v>
      </c>
      <c r="DS13" s="42">
        <f t="shared" si="10"/>
        <v>0</v>
      </c>
      <c r="DT13" s="42">
        <f t="shared" si="11"/>
        <v>5</v>
      </c>
      <c r="DU13" s="42">
        <f t="shared" si="12"/>
        <v>0</v>
      </c>
      <c r="DV13" s="42">
        <f t="shared" si="13"/>
        <v>0</v>
      </c>
      <c r="DW13" s="43">
        <f t="shared" si="14"/>
        <v>20</v>
      </c>
      <c r="DX13" s="42">
        <f>IF(DW13&lt;&gt;20,RANK(DW13,$DW$4:$DW$23,1)+COUNTIF(DW$4:DW13,DW13)-1,20)</f>
        <v>20</v>
      </c>
      <c r="DY13" s="44">
        <f t="shared" si="15"/>
        <v>0</v>
      </c>
      <c r="DZ13" s="45" t="str">
        <f t="shared" si="16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34" ht="16" customHeight="1" x14ac:dyDescent="0.15">
      <c r="A14" s="8"/>
      <c r="B14" s="8"/>
      <c r="C14" s="120"/>
      <c r="D14" s="329" t="str">
        <f>classi!B137</f>
        <v>FS1_11</v>
      </c>
      <c r="E14" s="25">
        <f>classi!C137</f>
        <v>0</v>
      </c>
      <c r="F14" s="25">
        <f>classi!D137</f>
        <v>0</v>
      </c>
      <c r="G14" s="330">
        <f>classi!E137</f>
        <v>0</v>
      </c>
      <c r="H14" s="324"/>
      <c r="I14" s="46"/>
      <c r="J14" s="156"/>
      <c r="K14" s="397">
        <f t="shared" si="17"/>
        <v>5</v>
      </c>
      <c r="L14" s="408">
        <f t="shared" si="18"/>
        <v>0</v>
      </c>
      <c r="M14" s="403">
        <v>0</v>
      </c>
      <c r="N14" s="105">
        <v>0</v>
      </c>
      <c r="O14" s="105">
        <v>0</v>
      </c>
      <c r="P14" s="27"/>
      <c r="Q14" s="28">
        <f t="shared" si="19"/>
        <v>0</v>
      </c>
      <c r="R14" s="105">
        <v>0</v>
      </c>
      <c r="S14" s="105">
        <v>0</v>
      </c>
      <c r="T14" s="105">
        <v>0</v>
      </c>
      <c r="U14" s="27"/>
      <c r="V14" s="28">
        <f t="shared" si="20"/>
        <v>0</v>
      </c>
      <c r="W14" s="105">
        <v>0</v>
      </c>
      <c r="X14" s="105">
        <v>0</v>
      </c>
      <c r="Y14" s="105">
        <v>0</v>
      </c>
      <c r="Z14" s="27"/>
      <c r="AA14" s="28">
        <f t="shared" si="21"/>
        <v>0</v>
      </c>
      <c r="AB14" s="105">
        <v>0</v>
      </c>
      <c r="AC14" s="105">
        <v>0</v>
      </c>
      <c r="AD14" s="105">
        <v>0</v>
      </c>
      <c r="AE14" s="27"/>
      <c r="AF14" s="339">
        <f t="shared" si="22"/>
        <v>0</v>
      </c>
      <c r="AG14" s="342">
        <v>0</v>
      </c>
      <c r="AH14" s="107">
        <v>0</v>
      </c>
      <c r="AI14" s="107">
        <v>0</v>
      </c>
      <c r="AJ14" s="27"/>
      <c r="AK14" s="28">
        <f t="shared" si="23"/>
        <v>0</v>
      </c>
      <c r="AL14" s="107">
        <v>0</v>
      </c>
      <c r="AM14" s="107">
        <v>0</v>
      </c>
      <c r="AN14" s="107">
        <v>0</v>
      </c>
      <c r="AO14" s="27"/>
      <c r="AP14" s="28">
        <f t="shared" si="24"/>
        <v>0</v>
      </c>
      <c r="AQ14" s="107">
        <v>0</v>
      </c>
      <c r="AR14" s="107">
        <v>0</v>
      </c>
      <c r="AS14" s="107">
        <v>0</v>
      </c>
      <c r="AT14" s="27"/>
      <c r="AU14" s="28">
        <f t="shared" si="25"/>
        <v>0</v>
      </c>
      <c r="AV14" s="107">
        <v>0</v>
      </c>
      <c r="AW14" s="107">
        <v>0</v>
      </c>
      <c r="AX14" s="107">
        <v>0</v>
      </c>
      <c r="AY14" s="27"/>
      <c r="AZ14" s="339">
        <f t="shared" si="26"/>
        <v>0</v>
      </c>
      <c r="BA14" s="362">
        <f t="shared" si="27"/>
        <v>0</v>
      </c>
      <c r="BB14" s="350">
        <v>0</v>
      </c>
      <c r="BC14" s="29">
        <v>0</v>
      </c>
      <c r="BD14" s="29">
        <v>0</v>
      </c>
      <c r="BE14" s="30"/>
      <c r="BF14" s="28">
        <f t="shared" si="28"/>
        <v>0</v>
      </c>
      <c r="BG14" s="29">
        <v>0</v>
      </c>
      <c r="BH14" s="29">
        <v>0</v>
      </c>
      <c r="BI14" s="29">
        <v>0</v>
      </c>
      <c r="BJ14" s="30"/>
      <c r="BK14" s="28">
        <f t="shared" si="29"/>
        <v>0</v>
      </c>
      <c r="BL14" s="29">
        <v>0</v>
      </c>
      <c r="BM14" s="29">
        <v>0</v>
      </c>
      <c r="BN14" s="29">
        <v>0</v>
      </c>
      <c r="BO14" s="30"/>
      <c r="BP14" s="28">
        <f t="shared" si="30"/>
        <v>0</v>
      </c>
      <c r="BQ14" s="29">
        <v>0</v>
      </c>
      <c r="BR14" s="29">
        <v>0</v>
      </c>
      <c r="BS14" s="29">
        <v>0</v>
      </c>
      <c r="BT14" s="30"/>
      <c r="BU14" s="28">
        <f t="shared" si="31"/>
        <v>0</v>
      </c>
      <c r="BV14" s="31">
        <v>0</v>
      </c>
      <c r="BW14" s="31">
        <v>0</v>
      </c>
      <c r="BX14" s="31">
        <v>0</v>
      </c>
      <c r="BY14" s="30"/>
      <c r="BZ14" s="28">
        <f t="shared" si="32"/>
        <v>0</v>
      </c>
      <c r="CA14" s="31">
        <v>0</v>
      </c>
      <c r="CB14" s="31">
        <v>0</v>
      </c>
      <c r="CC14" s="31">
        <v>0</v>
      </c>
      <c r="CD14" s="32"/>
      <c r="CE14" s="33">
        <f t="shared" si="33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4"/>
        <v>0</v>
      </c>
      <c r="DF14" s="39">
        <f t="shared" si="35"/>
        <v>0</v>
      </c>
      <c r="DG14" s="39">
        <f t="shared" si="36"/>
        <v>0</v>
      </c>
      <c r="DH14" s="27"/>
      <c r="DI14" s="351">
        <f t="shared" si="0"/>
        <v>0</v>
      </c>
      <c r="DJ14" s="158">
        <f t="shared" si="1"/>
        <v>0</v>
      </c>
      <c r="DK14" s="110">
        <f t="shared" si="2"/>
        <v>5</v>
      </c>
      <c r="DL14" s="41">
        <f t="shared" si="3"/>
        <v>0</v>
      </c>
      <c r="DM14" s="28">
        <f t="shared" si="4"/>
        <v>0</v>
      </c>
      <c r="DN14" s="28">
        <f t="shared" si="5"/>
        <v>5</v>
      </c>
      <c r="DO14" s="28">
        <f t="shared" si="6"/>
        <v>0</v>
      </c>
      <c r="DP14" s="28">
        <f t="shared" si="7"/>
        <v>0</v>
      </c>
      <c r="DQ14" s="28">
        <f t="shared" si="8"/>
        <v>5</v>
      </c>
      <c r="DR14" s="42">
        <f t="shared" si="9"/>
        <v>0</v>
      </c>
      <c r="DS14" s="42">
        <f t="shared" si="10"/>
        <v>0</v>
      </c>
      <c r="DT14" s="42">
        <f t="shared" si="11"/>
        <v>5</v>
      </c>
      <c r="DU14" s="42">
        <f t="shared" si="12"/>
        <v>0</v>
      </c>
      <c r="DV14" s="42">
        <f t="shared" si="13"/>
        <v>0</v>
      </c>
      <c r="DW14" s="43">
        <f t="shared" si="14"/>
        <v>20</v>
      </c>
      <c r="DX14" s="42">
        <f>IF(DW14&lt;&gt;20,RANK(DW14,$DW$4:$DW$23,1)+COUNTIF(DW$4:DW14,DW14)-1,20)</f>
        <v>20</v>
      </c>
      <c r="DY14" s="44">
        <f t="shared" si="15"/>
        <v>0</v>
      </c>
      <c r="DZ14" s="45" t="str">
        <f t="shared" si="16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39"/>
        <v>0</v>
      </c>
    </row>
    <row r="15" spans="1:134" ht="16" customHeight="1" x14ac:dyDescent="0.15">
      <c r="A15" s="8"/>
      <c r="B15" s="8"/>
      <c r="C15" s="120"/>
      <c r="D15" s="329" t="str">
        <f>classi!B138</f>
        <v>FS1_12</v>
      </c>
      <c r="E15" s="25">
        <f>classi!C138</f>
        <v>0</v>
      </c>
      <c r="F15" s="25">
        <f>classi!D138</f>
        <v>0</v>
      </c>
      <c r="G15" s="330">
        <f>classi!E138</f>
        <v>0</v>
      </c>
      <c r="H15" s="324"/>
      <c r="I15" s="46"/>
      <c r="J15" s="156"/>
      <c r="K15" s="397">
        <f t="shared" si="17"/>
        <v>5</v>
      </c>
      <c r="L15" s="408">
        <f t="shared" si="18"/>
        <v>0</v>
      </c>
      <c r="M15" s="403">
        <v>0</v>
      </c>
      <c r="N15" s="105">
        <v>0</v>
      </c>
      <c r="O15" s="105">
        <v>0</v>
      </c>
      <c r="P15" s="27"/>
      <c r="Q15" s="28">
        <f t="shared" si="19"/>
        <v>0</v>
      </c>
      <c r="R15" s="105">
        <v>0</v>
      </c>
      <c r="S15" s="105">
        <v>0</v>
      </c>
      <c r="T15" s="105">
        <v>0</v>
      </c>
      <c r="U15" s="27"/>
      <c r="V15" s="28">
        <f t="shared" si="20"/>
        <v>0</v>
      </c>
      <c r="W15" s="105">
        <v>0</v>
      </c>
      <c r="X15" s="105">
        <v>0</v>
      </c>
      <c r="Y15" s="105">
        <v>0</v>
      </c>
      <c r="Z15" s="27"/>
      <c r="AA15" s="28">
        <f t="shared" si="21"/>
        <v>0</v>
      </c>
      <c r="AB15" s="105">
        <v>0</v>
      </c>
      <c r="AC15" s="105">
        <v>0</v>
      </c>
      <c r="AD15" s="105">
        <v>0</v>
      </c>
      <c r="AE15" s="27"/>
      <c r="AF15" s="339">
        <f t="shared" si="22"/>
        <v>0</v>
      </c>
      <c r="AG15" s="342">
        <v>0</v>
      </c>
      <c r="AH15" s="107">
        <v>0</v>
      </c>
      <c r="AI15" s="107">
        <v>0</v>
      </c>
      <c r="AJ15" s="27"/>
      <c r="AK15" s="28">
        <f t="shared" si="23"/>
        <v>0</v>
      </c>
      <c r="AL15" s="107">
        <v>0</v>
      </c>
      <c r="AM15" s="107">
        <v>0</v>
      </c>
      <c r="AN15" s="107">
        <v>0</v>
      </c>
      <c r="AO15" s="27"/>
      <c r="AP15" s="28">
        <f t="shared" si="24"/>
        <v>0</v>
      </c>
      <c r="AQ15" s="107">
        <v>0</v>
      </c>
      <c r="AR15" s="107">
        <v>0</v>
      </c>
      <c r="AS15" s="107">
        <v>0</v>
      </c>
      <c r="AT15" s="27"/>
      <c r="AU15" s="28">
        <f t="shared" si="25"/>
        <v>0</v>
      </c>
      <c r="AV15" s="107">
        <v>0</v>
      </c>
      <c r="AW15" s="107">
        <v>0</v>
      </c>
      <c r="AX15" s="107">
        <v>0</v>
      </c>
      <c r="AY15" s="27"/>
      <c r="AZ15" s="339">
        <f t="shared" si="26"/>
        <v>0</v>
      </c>
      <c r="BA15" s="362">
        <f t="shared" si="27"/>
        <v>0</v>
      </c>
      <c r="BB15" s="350">
        <v>0</v>
      </c>
      <c r="BC15" s="29">
        <v>0</v>
      </c>
      <c r="BD15" s="29">
        <v>0</v>
      </c>
      <c r="BE15" s="30"/>
      <c r="BF15" s="28">
        <f t="shared" si="28"/>
        <v>0</v>
      </c>
      <c r="BG15" s="29">
        <v>0</v>
      </c>
      <c r="BH15" s="29">
        <v>0</v>
      </c>
      <c r="BI15" s="29">
        <v>0</v>
      </c>
      <c r="BJ15" s="30"/>
      <c r="BK15" s="28">
        <f t="shared" si="29"/>
        <v>0</v>
      </c>
      <c r="BL15" s="29">
        <v>0</v>
      </c>
      <c r="BM15" s="29">
        <v>0</v>
      </c>
      <c r="BN15" s="29">
        <v>0</v>
      </c>
      <c r="BO15" s="30"/>
      <c r="BP15" s="28">
        <f t="shared" si="30"/>
        <v>0</v>
      </c>
      <c r="BQ15" s="29">
        <v>0</v>
      </c>
      <c r="BR15" s="29">
        <v>0</v>
      </c>
      <c r="BS15" s="29">
        <v>0</v>
      </c>
      <c r="BT15" s="30"/>
      <c r="BU15" s="28">
        <f t="shared" si="31"/>
        <v>0</v>
      </c>
      <c r="BV15" s="31">
        <v>0</v>
      </c>
      <c r="BW15" s="31">
        <v>0</v>
      </c>
      <c r="BX15" s="31">
        <v>0</v>
      </c>
      <c r="BY15" s="30"/>
      <c r="BZ15" s="28">
        <f t="shared" si="32"/>
        <v>0</v>
      </c>
      <c r="CA15" s="31">
        <v>0</v>
      </c>
      <c r="CB15" s="31">
        <v>0</v>
      </c>
      <c r="CC15" s="31">
        <v>0</v>
      </c>
      <c r="CD15" s="32"/>
      <c r="CE15" s="33">
        <f t="shared" si="33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4"/>
        <v>0</v>
      </c>
      <c r="DF15" s="39">
        <f t="shared" si="35"/>
        <v>0</v>
      </c>
      <c r="DG15" s="39">
        <f t="shared" si="36"/>
        <v>0</v>
      </c>
      <c r="DH15" s="27"/>
      <c r="DI15" s="351">
        <f t="shared" si="0"/>
        <v>0</v>
      </c>
      <c r="DJ15" s="158">
        <f t="shared" si="1"/>
        <v>0</v>
      </c>
      <c r="DK15" s="110">
        <f t="shared" si="2"/>
        <v>5</v>
      </c>
      <c r="DL15" s="41">
        <f t="shared" si="3"/>
        <v>0</v>
      </c>
      <c r="DM15" s="28">
        <f t="shared" si="4"/>
        <v>0</v>
      </c>
      <c r="DN15" s="28">
        <f t="shared" si="5"/>
        <v>5</v>
      </c>
      <c r="DO15" s="28">
        <f t="shared" si="6"/>
        <v>0</v>
      </c>
      <c r="DP15" s="28">
        <f t="shared" si="7"/>
        <v>0</v>
      </c>
      <c r="DQ15" s="28">
        <f t="shared" si="8"/>
        <v>5</v>
      </c>
      <c r="DR15" s="42">
        <f t="shared" si="9"/>
        <v>0</v>
      </c>
      <c r="DS15" s="42">
        <f t="shared" si="10"/>
        <v>0</v>
      </c>
      <c r="DT15" s="42">
        <f t="shared" si="11"/>
        <v>5</v>
      </c>
      <c r="DU15" s="42">
        <f t="shared" si="12"/>
        <v>0</v>
      </c>
      <c r="DV15" s="42">
        <f t="shared" si="13"/>
        <v>0</v>
      </c>
      <c r="DW15" s="43">
        <f t="shared" si="14"/>
        <v>20</v>
      </c>
      <c r="DX15" s="42">
        <f>IF(DW15&lt;&gt;20,RANK(DW15,$DW$4:$DW$23,1)+COUNTIF(DW$4:DW15,DW15)-1,20)</f>
        <v>20</v>
      </c>
      <c r="DY15" s="44">
        <f t="shared" si="15"/>
        <v>0</v>
      </c>
      <c r="DZ15" s="45" t="str">
        <f t="shared" si="16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39"/>
        <v>0</v>
      </c>
    </row>
    <row r="16" spans="1:134" ht="16" customHeight="1" x14ac:dyDescent="0.15">
      <c r="A16" s="8"/>
      <c r="B16" s="8"/>
      <c r="C16" s="120"/>
      <c r="D16" s="329" t="str">
        <f>classi!B139</f>
        <v>FS1_13</v>
      </c>
      <c r="E16" s="25">
        <f>classi!C139</f>
        <v>0</v>
      </c>
      <c r="F16" s="25">
        <f>classi!D139</f>
        <v>0</v>
      </c>
      <c r="G16" s="330">
        <f>classi!E139</f>
        <v>0</v>
      </c>
      <c r="H16" s="324"/>
      <c r="I16" s="46"/>
      <c r="J16" s="156"/>
      <c r="K16" s="397">
        <f t="shared" si="17"/>
        <v>5</v>
      </c>
      <c r="L16" s="408">
        <f t="shared" si="18"/>
        <v>0</v>
      </c>
      <c r="M16" s="403">
        <v>0</v>
      </c>
      <c r="N16" s="105">
        <v>0</v>
      </c>
      <c r="O16" s="105">
        <v>0</v>
      </c>
      <c r="P16" s="27"/>
      <c r="Q16" s="28">
        <f t="shared" si="19"/>
        <v>0</v>
      </c>
      <c r="R16" s="105">
        <v>0</v>
      </c>
      <c r="S16" s="105">
        <v>0</v>
      </c>
      <c r="T16" s="105">
        <v>0</v>
      </c>
      <c r="U16" s="27"/>
      <c r="V16" s="28">
        <f t="shared" si="20"/>
        <v>0</v>
      </c>
      <c r="W16" s="105">
        <v>0</v>
      </c>
      <c r="X16" s="105">
        <v>0</v>
      </c>
      <c r="Y16" s="105">
        <v>0</v>
      </c>
      <c r="Z16" s="27"/>
      <c r="AA16" s="28">
        <f t="shared" si="21"/>
        <v>0</v>
      </c>
      <c r="AB16" s="105">
        <v>0</v>
      </c>
      <c r="AC16" s="105">
        <v>0</v>
      </c>
      <c r="AD16" s="105">
        <v>0</v>
      </c>
      <c r="AE16" s="27"/>
      <c r="AF16" s="339">
        <f t="shared" si="22"/>
        <v>0</v>
      </c>
      <c r="AG16" s="342">
        <v>0</v>
      </c>
      <c r="AH16" s="107">
        <v>0</v>
      </c>
      <c r="AI16" s="107">
        <v>0</v>
      </c>
      <c r="AJ16" s="27"/>
      <c r="AK16" s="28">
        <f t="shared" si="23"/>
        <v>0</v>
      </c>
      <c r="AL16" s="107">
        <v>0</v>
      </c>
      <c r="AM16" s="107">
        <v>0</v>
      </c>
      <c r="AN16" s="107">
        <v>0</v>
      </c>
      <c r="AO16" s="27"/>
      <c r="AP16" s="28">
        <f t="shared" si="24"/>
        <v>0</v>
      </c>
      <c r="AQ16" s="107">
        <v>0</v>
      </c>
      <c r="AR16" s="107">
        <v>0</v>
      </c>
      <c r="AS16" s="107">
        <v>0</v>
      </c>
      <c r="AT16" s="27"/>
      <c r="AU16" s="28">
        <f t="shared" si="25"/>
        <v>0</v>
      </c>
      <c r="AV16" s="107">
        <v>0</v>
      </c>
      <c r="AW16" s="107">
        <v>0</v>
      </c>
      <c r="AX16" s="107">
        <v>0</v>
      </c>
      <c r="AY16" s="27"/>
      <c r="AZ16" s="339">
        <f t="shared" si="26"/>
        <v>0</v>
      </c>
      <c r="BA16" s="362">
        <f t="shared" si="27"/>
        <v>0</v>
      </c>
      <c r="BB16" s="350">
        <v>0</v>
      </c>
      <c r="BC16" s="29">
        <v>0</v>
      </c>
      <c r="BD16" s="29">
        <v>0</v>
      </c>
      <c r="BE16" s="30"/>
      <c r="BF16" s="28">
        <f t="shared" si="28"/>
        <v>0</v>
      </c>
      <c r="BG16" s="29">
        <v>0</v>
      </c>
      <c r="BH16" s="29">
        <v>0</v>
      </c>
      <c r="BI16" s="29">
        <v>0</v>
      </c>
      <c r="BJ16" s="30"/>
      <c r="BK16" s="28">
        <f t="shared" si="29"/>
        <v>0</v>
      </c>
      <c r="BL16" s="29">
        <v>0</v>
      </c>
      <c r="BM16" s="29">
        <v>0</v>
      </c>
      <c r="BN16" s="29">
        <v>0</v>
      </c>
      <c r="BO16" s="30"/>
      <c r="BP16" s="28">
        <f t="shared" si="30"/>
        <v>0</v>
      </c>
      <c r="BQ16" s="29">
        <v>0</v>
      </c>
      <c r="BR16" s="29">
        <v>0</v>
      </c>
      <c r="BS16" s="29">
        <v>0</v>
      </c>
      <c r="BT16" s="30"/>
      <c r="BU16" s="28">
        <f t="shared" si="31"/>
        <v>0</v>
      </c>
      <c r="BV16" s="31">
        <v>0</v>
      </c>
      <c r="BW16" s="31">
        <v>0</v>
      </c>
      <c r="BX16" s="31">
        <v>0</v>
      </c>
      <c r="BY16" s="30"/>
      <c r="BZ16" s="28">
        <f t="shared" si="32"/>
        <v>0</v>
      </c>
      <c r="CA16" s="31">
        <v>0</v>
      </c>
      <c r="CB16" s="31">
        <v>0</v>
      </c>
      <c r="CC16" s="31">
        <v>0</v>
      </c>
      <c r="CD16" s="32"/>
      <c r="CE16" s="33">
        <f t="shared" si="33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4"/>
        <v>0</v>
      </c>
      <c r="DF16" s="39">
        <f t="shared" si="35"/>
        <v>0</v>
      </c>
      <c r="DG16" s="39">
        <f t="shared" si="36"/>
        <v>0</v>
      </c>
      <c r="DH16" s="27"/>
      <c r="DI16" s="351">
        <f t="shared" si="0"/>
        <v>0</v>
      </c>
      <c r="DJ16" s="158">
        <f t="shared" si="1"/>
        <v>0</v>
      </c>
      <c r="DK16" s="110">
        <f t="shared" si="2"/>
        <v>5</v>
      </c>
      <c r="DL16" s="41">
        <f t="shared" si="3"/>
        <v>0</v>
      </c>
      <c r="DM16" s="28">
        <f t="shared" si="4"/>
        <v>0</v>
      </c>
      <c r="DN16" s="28">
        <f t="shared" si="5"/>
        <v>5</v>
      </c>
      <c r="DO16" s="28">
        <f t="shared" si="6"/>
        <v>0</v>
      </c>
      <c r="DP16" s="28">
        <f t="shared" si="7"/>
        <v>0</v>
      </c>
      <c r="DQ16" s="28">
        <f t="shared" si="8"/>
        <v>5</v>
      </c>
      <c r="DR16" s="42">
        <f t="shared" si="9"/>
        <v>0</v>
      </c>
      <c r="DS16" s="42">
        <f t="shared" si="10"/>
        <v>0</v>
      </c>
      <c r="DT16" s="42">
        <f t="shared" si="11"/>
        <v>5</v>
      </c>
      <c r="DU16" s="42">
        <f t="shared" si="12"/>
        <v>0</v>
      </c>
      <c r="DV16" s="42">
        <f t="shared" si="13"/>
        <v>0</v>
      </c>
      <c r="DW16" s="43">
        <f t="shared" si="14"/>
        <v>20</v>
      </c>
      <c r="DX16" s="42">
        <f>IF(DW16&lt;&gt;20,RANK(DW16,$DW$4:$DW$23,1)+COUNTIF(DW$4:DW16,DW16)-1,20)</f>
        <v>20</v>
      </c>
      <c r="DY16" s="44">
        <f t="shared" si="15"/>
        <v>0</v>
      </c>
      <c r="DZ16" s="45" t="str">
        <f t="shared" si="16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39"/>
        <v>0</v>
      </c>
    </row>
    <row r="17" spans="1:134" ht="16" customHeight="1" x14ac:dyDescent="0.15">
      <c r="A17" s="8"/>
      <c r="B17" s="8"/>
      <c r="C17" s="120"/>
      <c r="D17" s="329" t="str">
        <f>classi!B140</f>
        <v>FS1_14</v>
      </c>
      <c r="E17" s="25">
        <f>classi!C140</f>
        <v>0</v>
      </c>
      <c r="F17" s="25">
        <f>classi!D140</f>
        <v>0</v>
      </c>
      <c r="G17" s="330">
        <f>classi!E140</f>
        <v>0</v>
      </c>
      <c r="H17" s="324"/>
      <c r="I17" s="46"/>
      <c r="J17" s="156"/>
      <c r="K17" s="397">
        <f t="shared" si="17"/>
        <v>5</v>
      </c>
      <c r="L17" s="408">
        <f t="shared" si="18"/>
        <v>0</v>
      </c>
      <c r="M17" s="403">
        <v>0</v>
      </c>
      <c r="N17" s="105">
        <v>0</v>
      </c>
      <c r="O17" s="105">
        <v>0</v>
      </c>
      <c r="P17" s="27"/>
      <c r="Q17" s="28">
        <f t="shared" si="19"/>
        <v>0</v>
      </c>
      <c r="R17" s="105">
        <v>0</v>
      </c>
      <c r="S17" s="105">
        <v>0</v>
      </c>
      <c r="T17" s="105">
        <v>0</v>
      </c>
      <c r="U17" s="27"/>
      <c r="V17" s="28">
        <f t="shared" si="20"/>
        <v>0</v>
      </c>
      <c r="W17" s="105">
        <v>0</v>
      </c>
      <c r="X17" s="105">
        <v>0</v>
      </c>
      <c r="Y17" s="105">
        <v>0</v>
      </c>
      <c r="Z17" s="27"/>
      <c r="AA17" s="28">
        <f t="shared" si="21"/>
        <v>0</v>
      </c>
      <c r="AB17" s="105">
        <v>0</v>
      </c>
      <c r="AC17" s="105">
        <v>0</v>
      </c>
      <c r="AD17" s="105">
        <v>0</v>
      </c>
      <c r="AE17" s="27"/>
      <c r="AF17" s="339">
        <f t="shared" si="22"/>
        <v>0</v>
      </c>
      <c r="AG17" s="342">
        <v>0</v>
      </c>
      <c r="AH17" s="107">
        <v>0</v>
      </c>
      <c r="AI17" s="107">
        <v>0</v>
      </c>
      <c r="AJ17" s="27"/>
      <c r="AK17" s="28">
        <f t="shared" si="23"/>
        <v>0</v>
      </c>
      <c r="AL17" s="107">
        <v>0</v>
      </c>
      <c r="AM17" s="107">
        <v>0</v>
      </c>
      <c r="AN17" s="107">
        <v>0</v>
      </c>
      <c r="AO17" s="27"/>
      <c r="AP17" s="28">
        <f t="shared" si="24"/>
        <v>0</v>
      </c>
      <c r="AQ17" s="107">
        <v>0</v>
      </c>
      <c r="AR17" s="107">
        <v>0</v>
      </c>
      <c r="AS17" s="107">
        <v>0</v>
      </c>
      <c r="AT17" s="27"/>
      <c r="AU17" s="28">
        <f t="shared" si="25"/>
        <v>0</v>
      </c>
      <c r="AV17" s="107">
        <v>0</v>
      </c>
      <c r="AW17" s="107">
        <v>0</v>
      </c>
      <c r="AX17" s="107">
        <v>0</v>
      </c>
      <c r="AY17" s="27"/>
      <c r="AZ17" s="339">
        <f t="shared" si="26"/>
        <v>0</v>
      </c>
      <c r="BA17" s="362">
        <f t="shared" si="27"/>
        <v>0</v>
      </c>
      <c r="BB17" s="350">
        <v>0</v>
      </c>
      <c r="BC17" s="29">
        <v>0</v>
      </c>
      <c r="BD17" s="29">
        <v>0</v>
      </c>
      <c r="BE17" s="30"/>
      <c r="BF17" s="28">
        <f t="shared" si="28"/>
        <v>0</v>
      </c>
      <c r="BG17" s="29">
        <v>0</v>
      </c>
      <c r="BH17" s="29">
        <v>0</v>
      </c>
      <c r="BI17" s="29">
        <v>0</v>
      </c>
      <c r="BJ17" s="30"/>
      <c r="BK17" s="28">
        <f t="shared" si="29"/>
        <v>0</v>
      </c>
      <c r="BL17" s="29">
        <v>0</v>
      </c>
      <c r="BM17" s="29">
        <v>0</v>
      </c>
      <c r="BN17" s="29">
        <v>0</v>
      </c>
      <c r="BO17" s="30"/>
      <c r="BP17" s="28">
        <f t="shared" si="30"/>
        <v>0</v>
      </c>
      <c r="BQ17" s="29">
        <v>0</v>
      </c>
      <c r="BR17" s="29">
        <v>0</v>
      </c>
      <c r="BS17" s="29">
        <v>0</v>
      </c>
      <c r="BT17" s="30"/>
      <c r="BU17" s="28">
        <f t="shared" si="31"/>
        <v>0</v>
      </c>
      <c r="BV17" s="31">
        <v>0</v>
      </c>
      <c r="BW17" s="31">
        <v>0</v>
      </c>
      <c r="BX17" s="31">
        <v>0</v>
      </c>
      <c r="BY17" s="30"/>
      <c r="BZ17" s="28">
        <f t="shared" si="32"/>
        <v>0</v>
      </c>
      <c r="CA17" s="31">
        <v>0</v>
      </c>
      <c r="CB17" s="31">
        <v>0</v>
      </c>
      <c r="CC17" s="31">
        <v>0</v>
      </c>
      <c r="CD17" s="32"/>
      <c r="CE17" s="33">
        <f t="shared" si="33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4"/>
        <v>0</v>
      </c>
      <c r="DF17" s="39">
        <f t="shared" si="35"/>
        <v>0</v>
      </c>
      <c r="DG17" s="39">
        <f t="shared" si="36"/>
        <v>0</v>
      </c>
      <c r="DH17" s="27"/>
      <c r="DI17" s="351">
        <f t="shared" si="0"/>
        <v>0</v>
      </c>
      <c r="DJ17" s="158">
        <f t="shared" si="1"/>
        <v>0</v>
      </c>
      <c r="DK17" s="110">
        <f t="shared" si="2"/>
        <v>5</v>
      </c>
      <c r="DL17" s="41">
        <f t="shared" si="3"/>
        <v>0</v>
      </c>
      <c r="DM17" s="28">
        <f t="shared" si="4"/>
        <v>0</v>
      </c>
      <c r="DN17" s="28">
        <f t="shared" si="5"/>
        <v>5</v>
      </c>
      <c r="DO17" s="28">
        <f t="shared" si="6"/>
        <v>0</v>
      </c>
      <c r="DP17" s="28">
        <f t="shared" si="7"/>
        <v>0</v>
      </c>
      <c r="DQ17" s="28">
        <f t="shared" si="8"/>
        <v>5</v>
      </c>
      <c r="DR17" s="42">
        <f t="shared" si="9"/>
        <v>0</v>
      </c>
      <c r="DS17" s="42">
        <f t="shared" si="10"/>
        <v>0</v>
      </c>
      <c r="DT17" s="42">
        <f t="shared" si="11"/>
        <v>5</v>
      </c>
      <c r="DU17" s="42">
        <f t="shared" si="12"/>
        <v>0</v>
      </c>
      <c r="DV17" s="42">
        <f t="shared" si="13"/>
        <v>0</v>
      </c>
      <c r="DW17" s="43">
        <f t="shared" si="14"/>
        <v>20</v>
      </c>
      <c r="DX17" s="42">
        <f>IF(DW17&lt;&gt;20,RANK(DW17,$DW$4:$DW$23,1)+COUNTIF(DW$4:DW17,DW17)-1,20)</f>
        <v>20</v>
      </c>
      <c r="DY17" s="44">
        <f t="shared" si="15"/>
        <v>0</v>
      </c>
      <c r="DZ17" s="45" t="str">
        <f t="shared" si="16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39"/>
        <v>0</v>
      </c>
    </row>
    <row r="18" spans="1:134" ht="16" customHeight="1" x14ac:dyDescent="0.15">
      <c r="A18" s="8"/>
      <c r="B18" s="8"/>
      <c r="C18" s="120"/>
      <c r="D18" s="329" t="str">
        <f>classi!B141</f>
        <v>FS1_15</v>
      </c>
      <c r="E18" s="25">
        <f>classi!C141</f>
        <v>0</v>
      </c>
      <c r="F18" s="25">
        <f>classi!D141</f>
        <v>0</v>
      </c>
      <c r="G18" s="330">
        <f>classi!E141</f>
        <v>0</v>
      </c>
      <c r="H18" s="324"/>
      <c r="I18" s="46"/>
      <c r="J18" s="156"/>
      <c r="K18" s="397">
        <f t="shared" si="17"/>
        <v>5</v>
      </c>
      <c r="L18" s="408">
        <f t="shared" si="18"/>
        <v>0</v>
      </c>
      <c r="M18" s="403">
        <v>0</v>
      </c>
      <c r="N18" s="105">
        <v>0</v>
      </c>
      <c r="O18" s="105">
        <v>0</v>
      </c>
      <c r="P18" s="27"/>
      <c r="Q18" s="28">
        <f t="shared" si="19"/>
        <v>0</v>
      </c>
      <c r="R18" s="105">
        <v>0</v>
      </c>
      <c r="S18" s="105">
        <v>0</v>
      </c>
      <c r="T18" s="105">
        <v>0</v>
      </c>
      <c r="U18" s="27"/>
      <c r="V18" s="28">
        <f t="shared" si="20"/>
        <v>0</v>
      </c>
      <c r="W18" s="105">
        <v>0</v>
      </c>
      <c r="X18" s="105">
        <v>0</v>
      </c>
      <c r="Y18" s="105">
        <v>0</v>
      </c>
      <c r="Z18" s="27"/>
      <c r="AA18" s="28">
        <f t="shared" si="21"/>
        <v>0</v>
      </c>
      <c r="AB18" s="105">
        <v>0</v>
      </c>
      <c r="AC18" s="105">
        <v>0</v>
      </c>
      <c r="AD18" s="105">
        <v>0</v>
      </c>
      <c r="AE18" s="27"/>
      <c r="AF18" s="339">
        <f t="shared" si="22"/>
        <v>0</v>
      </c>
      <c r="AG18" s="342">
        <v>0</v>
      </c>
      <c r="AH18" s="107">
        <v>0</v>
      </c>
      <c r="AI18" s="107">
        <v>0</v>
      </c>
      <c r="AJ18" s="27"/>
      <c r="AK18" s="28">
        <f t="shared" si="23"/>
        <v>0</v>
      </c>
      <c r="AL18" s="107">
        <v>0</v>
      </c>
      <c r="AM18" s="107">
        <v>0</v>
      </c>
      <c r="AN18" s="107">
        <v>0</v>
      </c>
      <c r="AO18" s="27"/>
      <c r="AP18" s="28">
        <f t="shared" si="24"/>
        <v>0</v>
      </c>
      <c r="AQ18" s="107">
        <v>0</v>
      </c>
      <c r="AR18" s="107">
        <v>0</v>
      </c>
      <c r="AS18" s="107">
        <v>0</v>
      </c>
      <c r="AT18" s="27"/>
      <c r="AU18" s="28">
        <f t="shared" si="25"/>
        <v>0</v>
      </c>
      <c r="AV18" s="107">
        <v>0</v>
      </c>
      <c r="AW18" s="107">
        <v>0</v>
      </c>
      <c r="AX18" s="107">
        <v>0</v>
      </c>
      <c r="AY18" s="27"/>
      <c r="AZ18" s="339">
        <f t="shared" si="26"/>
        <v>0</v>
      </c>
      <c r="BA18" s="362">
        <f t="shared" si="27"/>
        <v>0</v>
      </c>
      <c r="BB18" s="350">
        <v>0</v>
      </c>
      <c r="BC18" s="29">
        <v>0</v>
      </c>
      <c r="BD18" s="29">
        <v>0</v>
      </c>
      <c r="BE18" s="30"/>
      <c r="BF18" s="28">
        <f t="shared" si="28"/>
        <v>0</v>
      </c>
      <c r="BG18" s="29">
        <v>0</v>
      </c>
      <c r="BH18" s="29">
        <v>0</v>
      </c>
      <c r="BI18" s="29">
        <v>0</v>
      </c>
      <c r="BJ18" s="30"/>
      <c r="BK18" s="28">
        <f t="shared" si="29"/>
        <v>0</v>
      </c>
      <c r="BL18" s="29">
        <v>0</v>
      </c>
      <c r="BM18" s="29">
        <v>0</v>
      </c>
      <c r="BN18" s="29">
        <v>0</v>
      </c>
      <c r="BO18" s="30"/>
      <c r="BP18" s="28">
        <f t="shared" si="30"/>
        <v>0</v>
      </c>
      <c r="BQ18" s="29">
        <v>0</v>
      </c>
      <c r="BR18" s="29">
        <v>0</v>
      </c>
      <c r="BS18" s="29">
        <v>0</v>
      </c>
      <c r="BT18" s="30"/>
      <c r="BU18" s="28">
        <f t="shared" si="31"/>
        <v>0</v>
      </c>
      <c r="BV18" s="31">
        <v>0</v>
      </c>
      <c r="BW18" s="31">
        <v>0</v>
      </c>
      <c r="BX18" s="31">
        <v>0</v>
      </c>
      <c r="BY18" s="30"/>
      <c r="BZ18" s="28">
        <f t="shared" si="32"/>
        <v>0</v>
      </c>
      <c r="CA18" s="31">
        <v>0</v>
      </c>
      <c r="CB18" s="31">
        <v>0</v>
      </c>
      <c r="CC18" s="31">
        <v>0</v>
      </c>
      <c r="CD18" s="32"/>
      <c r="CE18" s="33">
        <f t="shared" si="33"/>
        <v>0</v>
      </c>
      <c r="CF18" s="34"/>
      <c r="CG18" s="35"/>
      <c r="CH18" s="35"/>
      <c r="CI18" s="30"/>
      <c r="CJ18" s="35"/>
      <c r="CK18" s="35"/>
      <c r="CL18" s="35"/>
      <c r="CM18" s="30"/>
      <c r="CN18" s="35"/>
      <c r="CO18" s="35"/>
      <c r="CP18" s="35"/>
      <c r="CQ18" s="30"/>
      <c r="CR18" s="35"/>
      <c r="CS18" s="35"/>
      <c r="CT18" s="35"/>
      <c r="CU18" s="30"/>
      <c r="CV18" s="35"/>
      <c r="CW18" s="35"/>
      <c r="CX18" s="35"/>
      <c r="CY18" s="30"/>
      <c r="CZ18" s="35"/>
      <c r="DA18" s="35"/>
      <c r="DB18" s="35"/>
      <c r="DC18" s="36"/>
      <c r="DD18" s="37"/>
      <c r="DE18" s="38">
        <f t="shared" si="34"/>
        <v>0</v>
      </c>
      <c r="DF18" s="39">
        <f t="shared" si="35"/>
        <v>0</v>
      </c>
      <c r="DG18" s="39">
        <f t="shared" si="36"/>
        <v>0</v>
      </c>
      <c r="DH18" s="27"/>
      <c r="DI18" s="351">
        <f t="shared" si="0"/>
        <v>0</v>
      </c>
      <c r="DJ18" s="158">
        <f t="shared" si="1"/>
        <v>0</v>
      </c>
      <c r="DK18" s="110">
        <f t="shared" si="2"/>
        <v>5</v>
      </c>
      <c r="DL18" s="41">
        <f t="shared" si="3"/>
        <v>0</v>
      </c>
      <c r="DM18" s="28">
        <f t="shared" si="4"/>
        <v>0</v>
      </c>
      <c r="DN18" s="28">
        <f t="shared" si="5"/>
        <v>5</v>
      </c>
      <c r="DO18" s="28">
        <f t="shared" si="6"/>
        <v>0</v>
      </c>
      <c r="DP18" s="28">
        <f t="shared" si="7"/>
        <v>0</v>
      </c>
      <c r="DQ18" s="28">
        <f t="shared" si="8"/>
        <v>5</v>
      </c>
      <c r="DR18" s="42">
        <f t="shared" si="9"/>
        <v>0</v>
      </c>
      <c r="DS18" s="42">
        <f t="shared" si="10"/>
        <v>0</v>
      </c>
      <c r="DT18" s="42">
        <f t="shared" si="11"/>
        <v>5</v>
      </c>
      <c r="DU18" s="42">
        <f t="shared" si="12"/>
        <v>0</v>
      </c>
      <c r="DV18" s="42">
        <f t="shared" si="13"/>
        <v>0</v>
      </c>
      <c r="DW18" s="43">
        <f t="shared" si="14"/>
        <v>20</v>
      </c>
      <c r="DX18" s="42">
        <f>IF(DW18&lt;&gt;20,RANK(DW18,$DW$4:$DW$23,1)+COUNTIF(DW$4:DW18,DW18)-1,20)</f>
        <v>20</v>
      </c>
      <c r="DY18" s="44">
        <f t="shared" si="15"/>
        <v>0</v>
      </c>
      <c r="DZ18" s="45" t="str">
        <f t="shared" si="16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39"/>
        <v>0</v>
      </c>
    </row>
    <row r="19" spans="1:134" ht="16" customHeight="1" x14ac:dyDescent="0.15">
      <c r="A19" s="8"/>
      <c r="B19" s="8"/>
      <c r="C19" s="120"/>
      <c r="D19" s="329" t="str">
        <f>classi!B142</f>
        <v>FS1_16</v>
      </c>
      <c r="E19" s="25">
        <f>classi!C142</f>
        <v>0</v>
      </c>
      <c r="F19" s="25">
        <f>classi!D142</f>
        <v>0</v>
      </c>
      <c r="G19" s="330">
        <f>classi!E142</f>
        <v>0</v>
      </c>
      <c r="H19" s="324"/>
      <c r="I19" s="46"/>
      <c r="J19" s="156"/>
      <c r="K19" s="397">
        <f t="shared" si="17"/>
        <v>5</v>
      </c>
      <c r="L19" s="408">
        <f t="shared" si="18"/>
        <v>0</v>
      </c>
      <c r="M19" s="403">
        <v>0</v>
      </c>
      <c r="N19" s="105">
        <v>0</v>
      </c>
      <c r="O19" s="105">
        <v>0</v>
      </c>
      <c r="P19" s="27"/>
      <c r="Q19" s="28">
        <f t="shared" si="19"/>
        <v>0</v>
      </c>
      <c r="R19" s="105">
        <v>0</v>
      </c>
      <c r="S19" s="105">
        <v>0</v>
      </c>
      <c r="T19" s="105">
        <v>0</v>
      </c>
      <c r="U19" s="27"/>
      <c r="V19" s="28">
        <f t="shared" si="20"/>
        <v>0</v>
      </c>
      <c r="W19" s="105">
        <v>0</v>
      </c>
      <c r="X19" s="105">
        <v>0</v>
      </c>
      <c r="Y19" s="105">
        <v>0</v>
      </c>
      <c r="Z19" s="27"/>
      <c r="AA19" s="28">
        <f t="shared" si="21"/>
        <v>0</v>
      </c>
      <c r="AB19" s="105">
        <v>0</v>
      </c>
      <c r="AC19" s="105">
        <v>0</v>
      </c>
      <c r="AD19" s="105">
        <v>0</v>
      </c>
      <c r="AE19" s="27"/>
      <c r="AF19" s="339">
        <f t="shared" si="22"/>
        <v>0</v>
      </c>
      <c r="AG19" s="342">
        <v>0</v>
      </c>
      <c r="AH19" s="107">
        <v>0</v>
      </c>
      <c r="AI19" s="107">
        <v>0</v>
      </c>
      <c r="AJ19" s="27"/>
      <c r="AK19" s="28">
        <f t="shared" si="23"/>
        <v>0</v>
      </c>
      <c r="AL19" s="107">
        <v>0</v>
      </c>
      <c r="AM19" s="107">
        <v>0</v>
      </c>
      <c r="AN19" s="107">
        <v>0</v>
      </c>
      <c r="AO19" s="27"/>
      <c r="AP19" s="28">
        <f t="shared" si="24"/>
        <v>0</v>
      </c>
      <c r="AQ19" s="107">
        <v>0</v>
      </c>
      <c r="AR19" s="107">
        <v>0</v>
      </c>
      <c r="AS19" s="107">
        <v>0</v>
      </c>
      <c r="AT19" s="27"/>
      <c r="AU19" s="28">
        <f t="shared" si="25"/>
        <v>0</v>
      </c>
      <c r="AV19" s="107">
        <v>0</v>
      </c>
      <c r="AW19" s="107">
        <v>0</v>
      </c>
      <c r="AX19" s="107">
        <v>0</v>
      </c>
      <c r="AY19" s="27"/>
      <c r="AZ19" s="339">
        <f t="shared" si="26"/>
        <v>0</v>
      </c>
      <c r="BA19" s="362">
        <f t="shared" si="27"/>
        <v>0</v>
      </c>
      <c r="BB19" s="350">
        <v>0</v>
      </c>
      <c r="BC19" s="29">
        <v>0</v>
      </c>
      <c r="BD19" s="29">
        <v>0</v>
      </c>
      <c r="BE19" s="30"/>
      <c r="BF19" s="28">
        <f t="shared" si="28"/>
        <v>0</v>
      </c>
      <c r="BG19" s="29">
        <v>0</v>
      </c>
      <c r="BH19" s="29">
        <v>0</v>
      </c>
      <c r="BI19" s="29">
        <v>0</v>
      </c>
      <c r="BJ19" s="30"/>
      <c r="BK19" s="28">
        <f t="shared" si="29"/>
        <v>0</v>
      </c>
      <c r="BL19" s="29">
        <v>0</v>
      </c>
      <c r="BM19" s="29">
        <v>0</v>
      </c>
      <c r="BN19" s="29">
        <v>0</v>
      </c>
      <c r="BO19" s="30"/>
      <c r="BP19" s="28">
        <f t="shared" si="30"/>
        <v>0</v>
      </c>
      <c r="BQ19" s="29">
        <v>0</v>
      </c>
      <c r="BR19" s="29">
        <v>0</v>
      </c>
      <c r="BS19" s="29">
        <v>0</v>
      </c>
      <c r="BT19" s="30"/>
      <c r="BU19" s="28">
        <f t="shared" si="31"/>
        <v>0</v>
      </c>
      <c r="BV19" s="31">
        <v>0</v>
      </c>
      <c r="BW19" s="31">
        <v>0</v>
      </c>
      <c r="BX19" s="31">
        <v>0</v>
      </c>
      <c r="BY19" s="30"/>
      <c r="BZ19" s="28">
        <f t="shared" si="32"/>
        <v>0</v>
      </c>
      <c r="CA19" s="31">
        <v>0</v>
      </c>
      <c r="CB19" s="31">
        <v>0</v>
      </c>
      <c r="CC19" s="31">
        <v>0</v>
      </c>
      <c r="CD19" s="32"/>
      <c r="CE19" s="33">
        <f t="shared" si="33"/>
        <v>0</v>
      </c>
      <c r="CF19" s="34"/>
      <c r="CG19" s="35"/>
      <c r="CH19" s="35"/>
      <c r="CI19" s="30"/>
      <c r="CJ19" s="35"/>
      <c r="CK19" s="35"/>
      <c r="CL19" s="35"/>
      <c r="CM19" s="30"/>
      <c r="CN19" s="35"/>
      <c r="CO19" s="35"/>
      <c r="CP19" s="35"/>
      <c r="CQ19" s="30"/>
      <c r="CR19" s="35"/>
      <c r="CS19" s="35"/>
      <c r="CT19" s="35"/>
      <c r="CU19" s="30"/>
      <c r="CV19" s="35"/>
      <c r="CW19" s="35"/>
      <c r="CX19" s="35"/>
      <c r="CY19" s="30"/>
      <c r="CZ19" s="35"/>
      <c r="DA19" s="35"/>
      <c r="DB19" s="35"/>
      <c r="DC19" s="36"/>
      <c r="DD19" s="37"/>
      <c r="DE19" s="38">
        <f t="shared" si="34"/>
        <v>0</v>
      </c>
      <c r="DF19" s="39">
        <f t="shared" si="35"/>
        <v>0</v>
      </c>
      <c r="DG19" s="39">
        <f t="shared" si="36"/>
        <v>0</v>
      </c>
      <c r="DH19" s="27"/>
      <c r="DI19" s="351">
        <f t="shared" si="0"/>
        <v>0</v>
      </c>
      <c r="DJ19" s="158">
        <f t="shared" si="1"/>
        <v>0</v>
      </c>
      <c r="DK19" s="110">
        <f t="shared" si="2"/>
        <v>5</v>
      </c>
      <c r="DL19" s="41">
        <f t="shared" si="3"/>
        <v>0</v>
      </c>
      <c r="DM19" s="28">
        <f t="shared" si="4"/>
        <v>0</v>
      </c>
      <c r="DN19" s="28">
        <f t="shared" si="5"/>
        <v>5</v>
      </c>
      <c r="DO19" s="28">
        <f t="shared" si="6"/>
        <v>0</v>
      </c>
      <c r="DP19" s="28">
        <f t="shared" si="7"/>
        <v>0</v>
      </c>
      <c r="DQ19" s="28">
        <f t="shared" si="8"/>
        <v>5</v>
      </c>
      <c r="DR19" s="42">
        <f t="shared" si="9"/>
        <v>0</v>
      </c>
      <c r="DS19" s="42">
        <f t="shared" si="10"/>
        <v>0</v>
      </c>
      <c r="DT19" s="42">
        <f t="shared" si="11"/>
        <v>5</v>
      </c>
      <c r="DU19" s="42">
        <f t="shared" si="12"/>
        <v>0</v>
      </c>
      <c r="DV19" s="42">
        <f t="shared" si="13"/>
        <v>0</v>
      </c>
      <c r="DW19" s="43">
        <f t="shared" si="14"/>
        <v>20</v>
      </c>
      <c r="DX19" s="42">
        <f>IF(DW19&lt;&gt;20,RANK(DW19,$DW$4:$DW$23,1)+COUNTIF(DW$4:DW19,DW19)-1,20)</f>
        <v>20</v>
      </c>
      <c r="DY19" s="44">
        <f t="shared" si="15"/>
        <v>0</v>
      </c>
      <c r="DZ19" s="45" t="str">
        <f t="shared" si="16"/>
        <v>-</v>
      </c>
      <c r="EA19" s="96"/>
      <c r="EB19" s="103">
        <f t="shared" si="37"/>
        <v>0</v>
      </c>
      <c r="EC19" s="103">
        <f t="shared" si="38"/>
        <v>0</v>
      </c>
      <c r="ED19" s="103">
        <f t="shared" si="39"/>
        <v>0</v>
      </c>
    </row>
    <row r="20" spans="1:134" ht="16" customHeight="1" x14ac:dyDescent="0.15">
      <c r="A20" s="8"/>
      <c r="B20" s="8"/>
      <c r="C20" s="120"/>
      <c r="D20" s="329" t="str">
        <f>classi!B143</f>
        <v>FS1_17</v>
      </c>
      <c r="E20" s="25">
        <f>classi!C143</f>
        <v>0</v>
      </c>
      <c r="F20" s="25">
        <f>classi!D143</f>
        <v>0</v>
      </c>
      <c r="G20" s="330">
        <f>classi!E143</f>
        <v>0</v>
      </c>
      <c r="H20" s="324"/>
      <c r="I20" s="46"/>
      <c r="J20" s="156"/>
      <c r="K20" s="397">
        <f t="shared" si="17"/>
        <v>5</v>
      </c>
      <c r="L20" s="408">
        <f t="shared" si="18"/>
        <v>0</v>
      </c>
      <c r="M20" s="403">
        <v>0</v>
      </c>
      <c r="N20" s="105">
        <v>0</v>
      </c>
      <c r="O20" s="105">
        <v>0</v>
      </c>
      <c r="P20" s="27"/>
      <c r="Q20" s="28">
        <f t="shared" si="19"/>
        <v>0</v>
      </c>
      <c r="R20" s="105">
        <v>0</v>
      </c>
      <c r="S20" s="105">
        <v>0</v>
      </c>
      <c r="T20" s="105">
        <v>0</v>
      </c>
      <c r="U20" s="27"/>
      <c r="V20" s="28">
        <f t="shared" si="20"/>
        <v>0</v>
      </c>
      <c r="W20" s="105">
        <v>0</v>
      </c>
      <c r="X20" s="105">
        <v>0</v>
      </c>
      <c r="Y20" s="105">
        <v>0</v>
      </c>
      <c r="Z20" s="27"/>
      <c r="AA20" s="28">
        <f t="shared" si="21"/>
        <v>0</v>
      </c>
      <c r="AB20" s="105">
        <v>0</v>
      </c>
      <c r="AC20" s="105">
        <v>0</v>
      </c>
      <c r="AD20" s="105">
        <v>0</v>
      </c>
      <c r="AE20" s="27"/>
      <c r="AF20" s="339">
        <f t="shared" si="22"/>
        <v>0</v>
      </c>
      <c r="AG20" s="342">
        <v>0</v>
      </c>
      <c r="AH20" s="107">
        <v>0</v>
      </c>
      <c r="AI20" s="107">
        <v>0</v>
      </c>
      <c r="AJ20" s="27"/>
      <c r="AK20" s="28">
        <f t="shared" si="23"/>
        <v>0</v>
      </c>
      <c r="AL20" s="107">
        <v>0</v>
      </c>
      <c r="AM20" s="107">
        <v>0</v>
      </c>
      <c r="AN20" s="107">
        <v>0</v>
      </c>
      <c r="AO20" s="27"/>
      <c r="AP20" s="28">
        <f t="shared" si="24"/>
        <v>0</v>
      </c>
      <c r="AQ20" s="107">
        <v>0</v>
      </c>
      <c r="AR20" s="107">
        <v>0</v>
      </c>
      <c r="AS20" s="107">
        <v>0</v>
      </c>
      <c r="AT20" s="27"/>
      <c r="AU20" s="28">
        <f t="shared" si="25"/>
        <v>0</v>
      </c>
      <c r="AV20" s="107">
        <v>0</v>
      </c>
      <c r="AW20" s="107">
        <v>0</v>
      </c>
      <c r="AX20" s="107">
        <v>0</v>
      </c>
      <c r="AY20" s="27"/>
      <c r="AZ20" s="339">
        <f t="shared" si="26"/>
        <v>0</v>
      </c>
      <c r="BA20" s="362">
        <f t="shared" si="27"/>
        <v>0</v>
      </c>
      <c r="BB20" s="350">
        <v>0</v>
      </c>
      <c r="BC20" s="29">
        <v>0</v>
      </c>
      <c r="BD20" s="29">
        <v>0</v>
      </c>
      <c r="BE20" s="30"/>
      <c r="BF20" s="28">
        <f t="shared" si="28"/>
        <v>0</v>
      </c>
      <c r="BG20" s="29">
        <v>0</v>
      </c>
      <c r="BH20" s="29">
        <v>0</v>
      </c>
      <c r="BI20" s="29">
        <v>0</v>
      </c>
      <c r="BJ20" s="30"/>
      <c r="BK20" s="28">
        <f t="shared" si="29"/>
        <v>0</v>
      </c>
      <c r="BL20" s="29">
        <v>0</v>
      </c>
      <c r="BM20" s="29">
        <v>0</v>
      </c>
      <c r="BN20" s="29">
        <v>0</v>
      </c>
      <c r="BO20" s="30"/>
      <c r="BP20" s="28">
        <f t="shared" si="30"/>
        <v>0</v>
      </c>
      <c r="BQ20" s="29">
        <v>0</v>
      </c>
      <c r="BR20" s="29">
        <v>0</v>
      </c>
      <c r="BS20" s="29">
        <v>0</v>
      </c>
      <c r="BT20" s="30"/>
      <c r="BU20" s="28">
        <f t="shared" si="31"/>
        <v>0</v>
      </c>
      <c r="BV20" s="31">
        <v>0</v>
      </c>
      <c r="BW20" s="31">
        <v>0</v>
      </c>
      <c r="BX20" s="31">
        <v>0</v>
      </c>
      <c r="BY20" s="30"/>
      <c r="BZ20" s="28">
        <f t="shared" si="32"/>
        <v>0</v>
      </c>
      <c r="CA20" s="31">
        <v>0</v>
      </c>
      <c r="CB20" s="31">
        <v>0</v>
      </c>
      <c r="CC20" s="31">
        <v>0</v>
      </c>
      <c r="CD20" s="32"/>
      <c r="CE20" s="33">
        <f t="shared" si="33"/>
        <v>0</v>
      </c>
      <c r="CF20" s="34"/>
      <c r="CG20" s="35"/>
      <c r="CH20" s="35"/>
      <c r="CI20" s="30"/>
      <c r="CJ20" s="35"/>
      <c r="CK20" s="35"/>
      <c r="CL20" s="35"/>
      <c r="CM20" s="30"/>
      <c r="CN20" s="35"/>
      <c r="CO20" s="35"/>
      <c r="CP20" s="35"/>
      <c r="CQ20" s="30"/>
      <c r="CR20" s="35"/>
      <c r="CS20" s="35"/>
      <c r="CT20" s="35"/>
      <c r="CU20" s="30"/>
      <c r="CV20" s="35"/>
      <c r="CW20" s="35"/>
      <c r="CX20" s="35"/>
      <c r="CY20" s="30"/>
      <c r="CZ20" s="35"/>
      <c r="DA20" s="35"/>
      <c r="DB20" s="35"/>
      <c r="DC20" s="36"/>
      <c r="DD20" s="37"/>
      <c r="DE20" s="38">
        <f t="shared" si="34"/>
        <v>0</v>
      </c>
      <c r="DF20" s="39">
        <f t="shared" si="35"/>
        <v>0</v>
      </c>
      <c r="DG20" s="39">
        <f t="shared" si="36"/>
        <v>0</v>
      </c>
      <c r="DH20" s="27"/>
      <c r="DI20" s="351">
        <f t="shared" si="0"/>
        <v>0</v>
      </c>
      <c r="DJ20" s="158">
        <f t="shared" si="1"/>
        <v>0</v>
      </c>
      <c r="DK20" s="110">
        <f t="shared" si="2"/>
        <v>5</v>
      </c>
      <c r="DL20" s="41">
        <f t="shared" si="3"/>
        <v>0</v>
      </c>
      <c r="DM20" s="28">
        <f t="shared" si="4"/>
        <v>0</v>
      </c>
      <c r="DN20" s="28">
        <f t="shared" si="5"/>
        <v>5</v>
      </c>
      <c r="DO20" s="28">
        <f t="shared" si="6"/>
        <v>0</v>
      </c>
      <c r="DP20" s="28">
        <f t="shared" si="7"/>
        <v>0</v>
      </c>
      <c r="DQ20" s="28">
        <f t="shared" si="8"/>
        <v>5</v>
      </c>
      <c r="DR20" s="42">
        <f t="shared" si="9"/>
        <v>0</v>
      </c>
      <c r="DS20" s="42">
        <f t="shared" si="10"/>
        <v>0</v>
      </c>
      <c r="DT20" s="42">
        <f t="shared" si="11"/>
        <v>5</v>
      </c>
      <c r="DU20" s="42">
        <f t="shared" si="12"/>
        <v>0</v>
      </c>
      <c r="DV20" s="42">
        <f t="shared" si="13"/>
        <v>0</v>
      </c>
      <c r="DW20" s="43">
        <f t="shared" si="14"/>
        <v>20</v>
      </c>
      <c r="DX20" s="42">
        <f>IF(DW20&lt;&gt;20,RANK(DW20,$DW$4:$DW$23,1)+COUNTIF(DW$4:DW20,DW20)-1,20)</f>
        <v>20</v>
      </c>
      <c r="DY20" s="44">
        <f t="shared" si="15"/>
        <v>0</v>
      </c>
      <c r="DZ20" s="45" t="str">
        <f t="shared" si="16"/>
        <v>-</v>
      </c>
      <c r="EA20" s="96"/>
      <c r="EB20" s="103">
        <f t="shared" si="37"/>
        <v>0</v>
      </c>
      <c r="EC20" s="103">
        <f t="shared" si="38"/>
        <v>0</v>
      </c>
      <c r="ED20" s="103">
        <f t="shared" si="39"/>
        <v>0</v>
      </c>
    </row>
    <row r="21" spans="1:134" ht="16" customHeight="1" x14ac:dyDescent="0.15">
      <c r="A21" s="8"/>
      <c r="B21" s="8"/>
      <c r="C21" s="120"/>
      <c r="D21" s="329" t="str">
        <f>classi!B144</f>
        <v>FS1_18</v>
      </c>
      <c r="E21" s="25">
        <f>classi!C144</f>
        <v>0</v>
      </c>
      <c r="F21" s="25">
        <f>classi!D144</f>
        <v>0</v>
      </c>
      <c r="G21" s="330">
        <f>classi!E144</f>
        <v>0</v>
      </c>
      <c r="H21" s="324"/>
      <c r="I21" s="46"/>
      <c r="J21" s="156"/>
      <c r="K21" s="397">
        <f t="shared" si="17"/>
        <v>5</v>
      </c>
      <c r="L21" s="408">
        <f t="shared" si="18"/>
        <v>0</v>
      </c>
      <c r="M21" s="403">
        <v>0</v>
      </c>
      <c r="N21" s="105">
        <v>0</v>
      </c>
      <c r="O21" s="105">
        <v>0</v>
      </c>
      <c r="P21" s="27"/>
      <c r="Q21" s="28">
        <f t="shared" si="19"/>
        <v>0</v>
      </c>
      <c r="R21" s="105">
        <v>0</v>
      </c>
      <c r="S21" s="105">
        <v>0</v>
      </c>
      <c r="T21" s="105">
        <v>0</v>
      </c>
      <c r="U21" s="27"/>
      <c r="V21" s="28">
        <f t="shared" si="20"/>
        <v>0</v>
      </c>
      <c r="W21" s="105">
        <v>0</v>
      </c>
      <c r="X21" s="105">
        <v>0</v>
      </c>
      <c r="Y21" s="105">
        <v>0</v>
      </c>
      <c r="Z21" s="27"/>
      <c r="AA21" s="28">
        <f t="shared" si="21"/>
        <v>0</v>
      </c>
      <c r="AB21" s="105">
        <v>0</v>
      </c>
      <c r="AC21" s="105">
        <v>0</v>
      </c>
      <c r="AD21" s="105">
        <v>0</v>
      </c>
      <c r="AE21" s="27"/>
      <c r="AF21" s="339">
        <f t="shared" si="22"/>
        <v>0</v>
      </c>
      <c r="AG21" s="342">
        <v>0</v>
      </c>
      <c r="AH21" s="107">
        <v>0</v>
      </c>
      <c r="AI21" s="107">
        <v>0</v>
      </c>
      <c r="AJ21" s="27"/>
      <c r="AK21" s="28">
        <f t="shared" si="23"/>
        <v>0</v>
      </c>
      <c r="AL21" s="107">
        <v>0</v>
      </c>
      <c r="AM21" s="107">
        <v>0</v>
      </c>
      <c r="AN21" s="107">
        <v>0</v>
      </c>
      <c r="AO21" s="27"/>
      <c r="AP21" s="28">
        <f t="shared" si="24"/>
        <v>0</v>
      </c>
      <c r="AQ21" s="107">
        <v>0</v>
      </c>
      <c r="AR21" s="107">
        <v>0</v>
      </c>
      <c r="AS21" s="107">
        <v>0</v>
      </c>
      <c r="AT21" s="27"/>
      <c r="AU21" s="28">
        <f t="shared" si="25"/>
        <v>0</v>
      </c>
      <c r="AV21" s="107">
        <v>0</v>
      </c>
      <c r="AW21" s="107">
        <v>0</v>
      </c>
      <c r="AX21" s="107">
        <v>0</v>
      </c>
      <c r="AY21" s="27"/>
      <c r="AZ21" s="339">
        <f t="shared" si="26"/>
        <v>0</v>
      </c>
      <c r="BA21" s="362">
        <f t="shared" si="27"/>
        <v>0</v>
      </c>
      <c r="BB21" s="350">
        <v>0</v>
      </c>
      <c r="BC21" s="29">
        <v>0</v>
      </c>
      <c r="BD21" s="29">
        <v>0</v>
      </c>
      <c r="BE21" s="30"/>
      <c r="BF21" s="28">
        <f t="shared" si="28"/>
        <v>0</v>
      </c>
      <c r="BG21" s="29">
        <v>0</v>
      </c>
      <c r="BH21" s="29">
        <v>0</v>
      </c>
      <c r="BI21" s="29">
        <v>0</v>
      </c>
      <c r="BJ21" s="30"/>
      <c r="BK21" s="28">
        <f t="shared" si="29"/>
        <v>0</v>
      </c>
      <c r="BL21" s="29">
        <v>0</v>
      </c>
      <c r="BM21" s="29">
        <v>0</v>
      </c>
      <c r="BN21" s="29">
        <v>0</v>
      </c>
      <c r="BO21" s="30"/>
      <c r="BP21" s="28">
        <f t="shared" si="30"/>
        <v>0</v>
      </c>
      <c r="BQ21" s="29">
        <v>0</v>
      </c>
      <c r="BR21" s="29">
        <v>0</v>
      </c>
      <c r="BS21" s="29">
        <v>0</v>
      </c>
      <c r="BT21" s="30"/>
      <c r="BU21" s="28">
        <f t="shared" si="31"/>
        <v>0</v>
      </c>
      <c r="BV21" s="31">
        <v>0</v>
      </c>
      <c r="BW21" s="31">
        <v>0</v>
      </c>
      <c r="BX21" s="31">
        <v>0</v>
      </c>
      <c r="BY21" s="30"/>
      <c r="BZ21" s="28">
        <f t="shared" si="32"/>
        <v>0</v>
      </c>
      <c r="CA21" s="31">
        <v>0</v>
      </c>
      <c r="CB21" s="31">
        <v>0</v>
      </c>
      <c r="CC21" s="31">
        <v>0</v>
      </c>
      <c r="CD21" s="32"/>
      <c r="CE21" s="33">
        <f t="shared" si="33"/>
        <v>0</v>
      </c>
      <c r="CF21" s="34"/>
      <c r="CG21" s="35"/>
      <c r="CH21" s="35"/>
      <c r="CI21" s="30"/>
      <c r="CJ21" s="35"/>
      <c r="CK21" s="35"/>
      <c r="CL21" s="35"/>
      <c r="CM21" s="30"/>
      <c r="CN21" s="35"/>
      <c r="CO21" s="35"/>
      <c r="CP21" s="35"/>
      <c r="CQ21" s="30"/>
      <c r="CR21" s="35"/>
      <c r="CS21" s="35"/>
      <c r="CT21" s="35"/>
      <c r="CU21" s="30"/>
      <c r="CV21" s="35"/>
      <c r="CW21" s="35"/>
      <c r="CX21" s="35"/>
      <c r="CY21" s="30"/>
      <c r="CZ21" s="35"/>
      <c r="DA21" s="35"/>
      <c r="DB21" s="35"/>
      <c r="DC21" s="36"/>
      <c r="DD21" s="37"/>
      <c r="DE21" s="38">
        <f t="shared" si="34"/>
        <v>0</v>
      </c>
      <c r="DF21" s="39">
        <f t="shared" si="35"/>
        <v>0</v>
      </c>
      <c r="DG21" s="39">
        <f t="shared" si="36"/>
        <v>0</v>
      </c>
      <c r="DH21" s="27"/>
      <c r="DI21" s="351">
        <f t="shared" si="0"/>
        <v>0</v>
      </c>
      <c r="DJ21" s="158">
        <f t="shared" si="1"/>
        <v>0</v>
      </c>
      <c r="DK21" s="110">
        <f t="shared" si="2"/>
        <v>5</v>
      </c>
      <c r="DL21" s="41">
        <f t="shared" si="3"/>
        <v>0</v>
      </c>
      <c r="DM21" s="28">
        <f t="shared" si="4"/>
        <v>0</v>
      </c>
      <c r="DN21" s="28">
        <f t="shared" si="5"/>
        <v>5</v>
      </c>
      <c r="DO21" s="28">
        <f t="shared" si="6"/>
        <v>0</v>
      </c>
      <c r="DP21" s="28">
        <f t="shared" si="7"/>
        <v>0</v>
      </c>
      <c r="DQ21" s="28">
        <f t="shared" si="8"/>
        <v>5</v>
      </c>
      <c r="DR21" s="42">
        <f t="shared" si="9"/>
        <v>0</v>
      </c>
      <c r="DS21" s="42">
        <f t="shared" si="10"/>
        <v>0</v>
      </c>
      <c r="DT21" s="42">
        <f t="shared" si="11"/>
        <v>5</v>
      </c>
      <c r="DU21" s="42">
        <f t="shared" si="12"/>
        <v>0</v>
      </c>
      <c r="DV21" s="42">
        <f t="shared" si="13"/>
        <v>0</v>
      </c>
      <c r="DW21" s="43">
        <f t="shared" si="14"/>
        <v>20</v>
      </c>
      <c r="DX21" s="42">
        <f>IF(DW21&lt;&gt;20,RANK(DW21,$DW$4:$DW$23,1)+COUNTIF(DW$4:DW21,DW21)-1,20)</f>
        <v>20</v>
      </c>
      <c r="DY21" s="44">
        <f t="shared" si="15"/>
        <v>0</v>
      </c>
      <c r="DZ21" s="45" t="str">
        <f t="shared" si="16"/>
        <v>-</v>
      </c>
      <c r="EA21" s="96"/>
      <c r="EB21" s="103">
        <f t="shared" si="37"/>
        <v>0</v>
      </c>
      <c r="EC21" s="103">
        <f t="shared" si="38"/>
        <v>0</v>
      </c>
      <c r="ED21" s="103">
        <f t="shared" si="39"/>
        <v>0</v>
      </c>
    </row>
    <row r="22" spans="1:134" ht="16" customHeight="1" x14ac:dyDescent="0.15">
      <c r="A22" s="8"/>
      <c r="B22" s="8"/>
      <c r="C22" s="120"/>
      <c r="D22" s="329" t="str">
        <f>classi!B145</f>
        <v>FS1_19</v>
      </c>
      <c r="E22" s="25">
        <f>classi!C145</f>
        <v>0</v>
      </c>
      <c r="F22" s="25">
        <f>classi!D145</f>
        <v>0</v>
      </c>
      <c r="G22" s="330">
        <f>classi!E145</f>
        <v>0</v>
      </c>
      <c r="H22" s="324"/>
      <c r="I22" s="46"/>
      <c r="J22" s="156"/>
      <c r="K22" s="397">
        <f t="shared" si="17"/>
        <v>5</v>
      </c>
      <c r="L22" s="408">
        <f t="shared" si="18"/>
        <v>0</v>
      </c>
      <c r="M22" s="403">
        <v>0</v>
      </c>
      <c r="N22" s="105">
        <v>0</v>
      </c>
      <c r="O22" s="105">
        <v>0</v>
      </c>
      <c r="P22" s="27"/>
      <c r="Q22" s="28">
        <f t="shared" si="19"/>
        <v>0</v>
      </c>
      <c r="R22" s="105">
        <v>0</v>
      </c>
      <c r="S22" s="105">
        <v>0</v>
      </c>
      <c r="T22" s="105">
        <v>0</v>
      </c>
      <c r="U22" s="27"/>
      <c r="V22" s="28">
        <f t="shared" si="20"/>
        <v>0</v>
      </c>
      <c r="W22" s="105">
        <v>0</v>
      </c>
      <c r="X22" s="105">
        <v>0</v>
      </c>
      <c r="Y22" s="105">
        <v>0</v>
      </c>
      <c r="Z22" s="27"/>
      <c r="AA22" s="28">
        <f t="shared" si="21"/>
        <v>0</v>
      </c>
      <c r="AB22" s="105">
        <v>0</v>
      </c>
      <c r="AC22" s="105">
        <v>0</v>
      </c>
      <c r="AD22" s="105">
        <v>0</v>
      </c>
      <c r="AE22" s="27"/>
      <c r="AF22" s="339">
        <f t="shared" si="22"/>
        <v>0</v>
      </c>
      <c r="AG22" s="342">
        <v>0</v>
      </c>
      <c r="AH22" s="107">
        <v>0</v>
      </c>
      <c r="AI22" s="107">
        <v>0</v>
      </c>
      <c r="AJ22" s="27"/>
      <c r="AK22" s="28">
        <f t="shared" si="23"/>
        <v>0</v>
      </c>
      <c r="AL22" s="107">
        <v>0</v>
      </c>
      <c r="AM22" s="107">
        <v>0</v>
      </c>
      <c r="AN22" s="107">
        <v>0</v>
      </c>
      <c r="AO22" s="27"/>
      <c r="AP22" s="28">
        <f t="shared" si="24"/>
        <v>0</v>
      </c>
      <c r="AQ22" s="107">
        <v>0</v>
      </c>
      <c r="AR22" s="107">
        <v>0</v>
      </c>
      <c r="AS22" s="107">
        <v>0</v>
      </c>
      <c r="AT22" s="27"/>
      <c r="AU22" s="28">
        <f t="shared" si="25"/>
        <v>0</v>
      </c>
      <c r="AV22" s="107">
        <v>0</v>
      </c>
      <c r="AW22" s="107">
        <v>0</v>
      </c>
      <c r="AX22" s="107">
        <v>0</v>
      </c>
      <c r="AY22" s="27"/>
      <c r="AZ22" s="339">
        <f t="shared" si="26"/>
        <v>0</v>
      </c>
      <c r="BA22" s="362">
        <f t="shared" si="27"/>
        <v>0</v>
      </c>
      <c r="BB22" s="350">
        <v>0</v>
      </c>
      <c r="BC22" s="29">
        <v>0</v>
      </c>
      <c r="BD22" s="29">
        <v>0</v>
      </c>
      <c r="BE22" s="30"/>
      <c r="BF22" s="28">
        <f t="shared" si="28"/>
        <v>0</v>
      </c>
      <c r="BG22" s="29">
        <v>0</v>
      </c>
      <c r="BH22" s="29">
        <v>0</v>
      </c>
      <c r="BI22" s="29">
        <v>0</v>
      </c>
      <c r="BJ22" s="30"/>
      <c r="BK22" s="28">
        <f t="shared" si="29"/>
        <v>0</v>
      </c>
      <c r="BL22" s="29">
        <v>0</v>
      </c>
      <c r="BM22" s="29">
        <v>0</v>
      </c>
      <c r="BN22" s="29">
        <v>0</v>
      </c>
      <c r="BO22" s="30"/>
      <c r="BP22" s="28">
        <f t="shared" si="30"/>
        <v>0</v>
      </c>
      <c r="BQ22" s="29">
        <v>0</v>
      </c>
      <c r="BR22" s="29">
        <v>0</v>
      </c>
      <c r="BS22" s="29">
        <v>0</v>
      </c>
      <c r="BT22" s="30"/>
      <c r="BU22" s="28">
        <f t="shared" si="31"/>
        <v>0</v>
      </c>
      <c r="BV22" s="31">
        <v>0</v>
      </c>
      <c r="BW22" s="31">
        <v>0</v>
      </c>
      <c r="BX22" s="31">
        <v>0</v>
      </c>
      <c r="BY22" s="30"/>
      <c r="BZ22" s="28">
        <f t="shared" si="32"/>
        <v>0</v>
      </c>
      <c r="CA22" s="31">
        <v>0</v>
      </c>
      <c r="CB22" s="31">
        <v>0</v>
      </c>
      <c r="CC22" s="31">
        <v>0</v>
      </c>
      <c r="CD22" s="32"/>
      <c r="CE22" s="33">
        <f t="shared" si="33"/>
        <v>0</v>
      </c>
      <c r="CF22" s="34"/>
      <c r="CG22" s="35"/>
      <c r="CH22" s="35"/>
      <c r="CI22" s="30"/>
      <c r="CJ22" s="35"/>
      <c r="CK22" s="35"/>
      <c r="CL22" s="35"/>
      <c r="CM22" s="30"/>
      <c r="CN22" s="35"/>
      <c r="CO22" s="35"/>
      <c r="CP22" s="35"/>
      <c r="CQ22" s="30"/>
      <c r="CR22" s="35"/>
      <c r="CS22" s="35"/>
      <c r="CT22" s="35"/>
      <c r="CU22" s="30"/>
      <c r="CV22" s="35"/>
      <c r="CW22" s="35"/>
      <c r="CX22" s="35"/>
      <c r="CY22" s="30"/>
      <c r="CZ22" s="35"/>
      <c r="DA22" s="35"/>
      <c r="DB22" s="35"/>
      <c r="DC22" s="36"/>
      <c r="DD22" s="37"/>
      <c r="DE22" s="38">
        <f t="shared" si="34"/>
        <v>0</v>
      </c>
      <c r="DF22" s="39">
        <f t="shared" si="35"/>
        <v>0</v>
      </c>
      <c r="DG22" s="39">
        <f t="shared" si="36"/>
        <v>0</v>
      </c>
      <c r="DH22" s="27"/>
      <c r="DI22" s="351">
        <f t="shared" si="0"/>
        <v>0</v>
      </c>
      <c r="DJ22" s="158">
        <f t="shared" si="1"/>
        <v>0</v>
      </c>
      <c r="DK22" s="110">
        <f t="shared" si="2"/>
        <v>5</v>
      </c>
      <c r="DL22" s="41">
        <f t="shared" si="3"/>
        <v>0</v>
      </c>
      <c r="DM22" s="28">
        <f t="shared" si="4"/>
        <v>0</v>
      </c>
      <c r="DN22" s="28">
        <f t="shared" si="5"/>
        <v>5</v>
      </c>
      <c r="DO22" s="28">
        <f t="shared" si="6"/>
        <v>0</v>
      </c>
      <c r="DP22" s="28">
        <f t="shared" si="7"/>
        <v>0</v>
      </c>
      <c r="DQ22" s="28">
        <f t="shared" si="8"/>
        <v>5</v>
      </c>
      <c r="DR22" s="42">
        <f t="shared" si="9"/>
        <v>0</v>
      </c>
      <c r="DS22" s="42">
        <f t="shared" si="10"/>
        <v>0</v>
      </c>
      <c r="DT22" s="42">
        <f t="shared" si="11"/>
        <v>5</v>
      </c>
      <c r="DU22" s="42">
        <f t="shared" si="12"/>
        <v>0</v>
      </c>
      <c r="DV22" s="42">
        <f t="shared" si="13"/>
        <v>0</v>
      </c>
      <c r="DW22" s="43">
        <f t="shared" si="14"/>
        <v>20</v>
      </c>
      <c r="DX22" s="42">
        <f>IF(DW22&lt;&gt;20,RANK(DW22,$DW$4:$DW$23,1)+COUNTIF(DW$4:DW22,DW22)-1,20)</f>
        <v>20</v>
      </c>
      <c r="DY22" s="44">
        <f t="shared" si="15"/>
        <v>0</v>
      </c>
      <c r="DZ22" s="45" t="str">
        <f t="shared" si="16"/>
        <v>-</v>
      </c>
      <c r="EA22" s="96"/>
      <c r="EB22" s="103">
        <f t="shared" si="37"/>
        <v>0</v>
      </c>
      <c r="EC22" s="103">
        <f t="shared" si="38"/>
        <v>0</v>
      </c>
      <c r="ED22" s="103">
        <f t="shared" si="39"/>
        <v>0</v>
      </c>
    </row>
    <row r="23" spans="1:134" ht="16.5" customHeight="1" thickBot="1" x14ac:dyDescent="0.2">
      <c r="A23" s="8"/>
      <c r="B23" s="8"/>
      <c r="C23" s="120"/>
      <c r="D23" s="332" t="str">
        <f>classi!B146</f>
        <v>FS1_20</v>
      </c>
      <c r="E23" s="93">
        <f>classi!C146</f>
        <v>0</v>
      </c>
      <c r="F23" s="93">
        <f>classi!D146</f>
        <v>0</v>
      </c>
      <c r="G23" s="333">
        <f>classi!E146</f>
        <v>0</v>
      </c>
      <c r="H23" s="370"/>
      <c r="I23" s="47"/>
      <c r="J23" s="157"/>
      <c r="K23" s="398">
        <f t="shared" si="17"/>
        <v>5</v>
      </c>
      <c r="L23" s="409">
        <f t="shared" si="18"/>
        <v>0</v>
      </c>
      <c r="M23" s="404">
        <v>0</v>
      </c>
      <c r="N23" s="106">
        <v>0</v>
      </c>
      <c r="O23" s="106">
        <v>0</v>
      </c>
      <c r="P23" s="94"/>
      <c r="Q23" s="95">
        <f t="shared" si="19"/>
        <v>0</v>
      </c>
      <c r="R23" s="106">
        <v>0</v>
      </c>
      <c r="S23" s="106">
        <v>0</v>
      </c>
      <c r="T23" s="106">
        <v>0</v>
      </c>
      <c r="U23" s="94"/>
      <c r="V23" s="95">
        <f t="shared" si="20"/>
        <v>0</v>
      </c>
      <c r="W23" s="106">
        <v>0</v>
      </c>
      <c r="X23" s="106">
        <v>0</v>
      </c>
      <c r="Y23" s="106">
        <v>0</v>
      </c>
      <c r="Z23" s="94"/>
      <c r="AA23" s="95">
        <f t="shared" si="21"/>
        <v>0</v>
      </c>
      <c r="AB23" s="106">
        <v>0</v>
      </c>
      <c r="AC23" s="106">
        <v>0</v>
      </c>
      <c r="AD23" s="106">
        <v>0</v>
      </c>
      <c r="AE23" s="94"/>
      <c r="AF23" s="341">
        <f t="shared" si="22"/>
        <v>0</v>
      </c>
      <c r="AG23" s="343">
        <v>0</v>
      </c>
      <c r="AH23" s="108">
        <v>0</v>
      </c>
      <c r="AI23" s="108">
        <v>0</v>
      </c>
      <c r="AJ23" s="94"/>
      <c r="AK23" s="95">
        <f t="shared" si="23"/>
        <v>0</v>
      </c>
      <c r="AL23" s="108">
        <v>0</v>
      </c>
      <c r="AM23" s="108">
        <v>0</v>
      </c>
      <c r="AN23" s="108">
        <v>0</v>
      </c>
      <c r="AO23" s="94"/>
      <c r="AP23" s="95">
        <f t="shared" si="24"/>
        <v>0</v>
      </c>
      <c r="AQ23" s="108">
        <v>0</v>
      </c>
      <c r="AR23" s="108">
        <v>0</v>
      </c>
      <c r="AS23" s="108">
        <v>0</v>
      </c>
      <c r="AT23" s="94"/>
      <c r="AU23" s="95">
        <f t="shared" si="25"/>
        <v>0</v>
      </c>
      <c r="AV23" s="108">
        <v>0</v>
      </c>
      <c r="AW23" s="108">
        <v>0</v>
      </c>
      <c r="AX23" s="108">
        <v>0</v>
      </c>
      <c r="AY23" s="94"/>
      <c r="AZ23" s="341">
        <f t="shared" si="26"/>
        <v>0</v>
      </c>
      <c r="BA23" s="363">
        <f t="shared" si="27"/>
        <v>0</v>
      </c>
      <c r="BB23" s="352">
        <v>0</v>
      </c>
      <c r="BC23" s="98">
        <v>0</v>
      </c>
      <c r="BD23" s="98">
        <v>0</v>
      </c>
      <c r="BE23" s="122"/>
      <c r="BF23" s="95">
        <f t="shared" si="28"/>
        <v>0</v>
      </c>
      <c r="BG23" s="98">
        <v>0</v>
      </c>
      <c r="BH23" s="98">
        <v>0</v>
      </c>
      <c r="BI23" s="98">
        <v>0</v>
      </c>
      <c r="BJ23" s="122"/>
      <c r="BK23" s="95">
        <f t="shared" si="29"/>
        <v>0</v>
      </c>
      <c r="BL23" s="98">
        <v>0</v>
      </c>
      <c r="BM23" s="98">
        <v>0</v>
      </c>
      <c r="BN23" s="98">
        <v>0</v>
      </c>
      <c r="BO23" s="122"/>
      <c r="BP23" s="95">
        <f t="shared" si="30"/>
        <v>0</v>
      </c>
      <c r="BQ23" s="98">
        <v>0</v>
      </c>
      <c r="BR23" s="98">
        <v>0</v>
      </c>
      <c r="BS23" s="98">
        <v>0</v>
      </c>
      <c r="BT23" s="122"/>
      <c r="BU23" s="95">
        <f t="shared" si="31"/>
        <v>0</v>
      </c>
      <c r="BV23" s="99">
        <v>0</v>
      </c>
      <c r="BW23" s="99">
        <v>0</v>
      </c>
      <c r="BX23" s="99">
        <v>0</v>
      </c>
      <c r="BY23" s="122"/>
      <c r="BZ23" s="95">
        <f t="shared" si="32"/>
        <v>0</v>
      </c>
      <c r="CA23" s="99">
        <v>0</v>
      </c>
      <c r="CB23" s="99">
        <v>0</v>
      </c>
      <c r="CC23" s="99">
        <v>0</v>
      </c>
      <c r="CD23" s="123"/>
      <c r="CE23" s="100">
        <f t="shared" si="33"/>
        <v>0</v>
      </c>
      <c r="CF23" s="101"/>
      <c r="CG23" s="102"/>
      <c r="CH23" s="102"/>
      <c r="CI23" s="122"/>
      <c r="CJ23" s="102"/>
      <c r="CK23" s="102"/>
      <c r="CL23" s="102"/>
      <c r="CM23" s="122"/>
      <c r="CN23" s="102"/>
      <c r="CO23" s="102"/>
      <c r="CP23" s="102"/>
      <c r="CQ23" s="122"/>
      <c r="CR23" s="102"/>
      <c r="CS23" s="102"/>
      <c r="CT23" s="102"/>
      <c r="CU23" s="122"/>
      <c r="CV23" s="102"/>
      <c r="CW23" s="102"/>
      <c r="CX23" s="102"/>
      <c r="CY23" s="122"/>
      <c r="CZ23" s="102"/>
      <c r="DA23" s="102"/>
      <c r="DB23" s="102"/>
      <c r="DC23" s="124"/>
      <c r="DD23" s="125"/>
      <c r="DE23" s="38">
        <f t="shared" si="34"/>
        <v>0</v>
      </c>
      <c r="DF23" s="39">
        <f t="shared" si="35"/>
        <v>0</v>
      </c>
      <c r="DG23" s="39">
        <f t="shared" si="36"/>
        <v>0</v>
      </c>
      <c r="DH23" s="94"/>
      <c r="DI23" s="353">
        <f t="shared" si="0"/>
        <v>0</v>
      </c>
      <c r="DJ23" s="159">
        <f t="shared" si="1"/>
        <v>0</v>
      </c>
      <c r="DK23" s="111">
        <f t="shared" si="2"/>
        <v>5</v>
      </c>
      <c r="DL23" s="50">
        <f t="shared" si="3"/>
        <v>0</v>
      </c>
      <c r="DM23" s="48">
        <f t="shared" si="4"/>
        <v>0</v>
      </c>
      <c r="DN23" s="48">
        <f t="shared" si="5"/>
        <v>5</v>
      </c>
      <c r="DO23" s="48">
        <f t="shared" si="6"/>
        <v>0</v>
      </c>
      <c r="DP23" s="48">
        <f t="shared" si="7"/>
        <v>0</v>
      </c>
      <c r="DQ23" s="48">
        <f t="shared" si="8"/>
        <v>5</v>
      </c>
      <c r="DR23" s="51">
        <f t="shared" si="9"/>
        <v>0</v>
      </c>
      <c r="DS23" s="51">
        <f t="shared" si="10"/>
        <v>0</v>
      </c>
      <c r="DT23" s="52">
        <f t="shared" si="11"/>
        <v>5</v>
      </c>
      <c r="DU23" s="51">
        <f t="shared" si="12"/>
        <v>0</v>
      </c>
      <c r="DV23" s="51">
        <f t="shared" si="13"/>
        <v>0</v>
      </c>
      <c r="DW23" s="52">
        <f t="shared" si="14"/>
        <v>20</v>
      </c>
      <c r="DX23" s="51">
        <f>IF(DW23&lt;&gt;20,RANK(DW23,$DW$4:$DW$23,1)+COUNTIF(DW$4:DW23,DW23)-1,20)</f>
        <v>20</v>
      </c>
      <c r="DY23" s="53">
        <f t="shared" si="15"/>
        <v>0</v>
      </c>
      <c r="DZ23" s="54" t="str">
        <f t="shared" si="16"/>
        <v>-</v>
      </c>
      <c r="EA23" s="96"/>
      <c r="EB23" s="103">
        <f t="shared" si="37"/>
        <v>0</v>
      </c>
      <c r="EC23" s="103">
        <f t="shared" si="38"/>
        <v>0</v>
      </c>
      <c r="ED23" s="103">
        <f t="shared" si="39"/>
        <v>0</v>
      </c>
    </row>
    <row r="24" spans="1:134" ht="16.5" customHeight="1" x14ac:dyDescent="0.15">
      <c r="A24" s="8"/>
      <c r="B24" s="8"/>
      <c r="C24" s="120"/>
      <c r="D24" s="121"/>
      <c r="E24" s="121"/>
      <c r="F24" s="121"/>
      <c r="G24" s="121"/>
      <c r="H24" s="213"/>
      <c r="I24" s="55"/>
      <c r="J24" s="208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206"/>
      <c r="BB24" s="121"/>
      <c r="BC24" s="121"/>
      <c r="BD24" s="121"/>
      <c r="BE24" s="121"/>
      <c r="BF24" s="121"/>
      <c r="BG24" s="121"/>
      <c r="BH24" s="121"/>
      <c r="BI24" s="121"/>
      <c r="BJ24" s="121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0"/>
      <c r="DK24" s="210"/>
      <c r="DL24" s="230"/>
      <c r="DM24" s="219"/>
      <c r="DN24" s="219"/>
      <c r="DO24" s="219"/>
      <c r="DP24" s="219"/>
      <c r="DQ24" s="219"/>
      <c r="DR24" s="219"/>
      <c r="DS24" s="220">
        <f t="shared" si="10"/>
        <v>0</v>
      </c>
      <c r="DT24" s="221"/>
      <c r="DU24" s="219"/>
      <c r="DV24" s="219"/>
      <c r="DW24" s="219"/>
      <c r="DX24" s="219"/>
      <c r="DY24" s="219"/>
      <c r="DZ24" s="219"/>
      <c r="EA24" s="117"/>
      <c r="EB24" s="229"/>
      <c r="EC24" s="133"/>
      <c r="ED24" s="228"/>
    </row>
    <row r="25" spans="1:134" ht="16" customHeight="1" x14ac:dyDescent="0.15">
      <c r="A25" s="8"/>
      <c r="B25" s="8"/>
      <c r="C25" s="120"/>
      <c r="D25" s="121"/>
      <c r="E25" s="121"/>
      <c r="F25" s="121"/>
      <c r="G25" s="121"/>
      <c r="H25" s="203"/>
      <c r="I25" s="8"/>
      <c r="J25" s="112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22"/>
      <c r="DM25" s="222"/>
      <c r="DN25" s="222"/>
      <c r="DO25" s="222"/>
      <c r="DP25" s="222"/>
      <c r="DQ25" s="222"/>
      <c r="DR25" s="121"/>
      <c r="DS25" s="121"/>
      <c r="DT25" s="121"/>
      <c r="DU25" s="121"/>
      <c r="DV25" s="121"/>
      <c r="DW25" s="121"/>
      <c r="DX25" s="121"/>
      <c r="DY25" s="223"/>
      <c r="DZ25" s="223"/>
      <c r="EA25" s="121"/>
      <c r="EB25" s="133"/>
      <c r="EC25" s="133"/>
      <c r="ED25" s="109"/>
    </row>
    <row r="26" spans="1:134" ht="16.5" customHeight="1" thickBot="1" x14ac:dyDescent="0.2">
      <c r="A26" s="8"/>
      <c r="B26" s="8"/>
      <c r="C26" s="120"/>
      <c r="D26" s="214"/>
      <c r="E26" s="214"/>
      <c r="F26" s="214"/>
      <c r="G26" s="214"/>
      <c r="H26" s="137"/>
      <c r="I26" s="9"/>
      <c r="J26" s="22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25"/>
      <c r="W26" s="225"/>
      <c r="X26" s="121"/>
      <c r="Y26" s="225"/>
      <c r="Z26" s="225"/>
      <c r="AA26" s="225"/>
      <c r="AB26" s="225"/>
      <c r="AC26" s="121"/>
      <c r="AD26" s="225"/>
      <c r="AE26" s="225"/>
      <c r="AF26" s="225"/>
      <c r="AG26" s="225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22"/>
      <c r="DM26" s="222"/>
      <c r="DN26" s="222"/>
      <c r="DO26" s="222"/>
      <c r="DP26" s="222"/>
      <c r="DQ26" s="222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33"/>
      <c r="EC26" s="133"/>
      <c r="ED26" s="109"/>
    </row>
    <row r="27" spans="1:134" ht="17" customHeight="1" thickBot="1" x14ac:dyDescent="0.2">
      <c r="A27" s="8"/>
      <c r="B27" s="8"/>
      <c r="C27" s="118"/>
      <c r="D27" s="236" t="str">
        <f>D2</f>
        <v xml:space="preserve">Freestyle 1 </v>
      </c>
      <c r="E27" s="237"/>
      <c r="F27" s="237"/>
      <c r="G27" s="238"/>
      <c r="H27" s="89"/>
      <c r="I27" s="60"/>
      <c r="J27" s="61"/>
      <c r="K27" s="392"/>
      <c r="L27" s="392"/>
      <c r="M27" s="467" t="s">
        <v>21</v>
      </c>
      <c r="N27" s="468"/>
      <c r="O27" s="468"/>
      <c r="P27" s="469"/>
      <c r="Q27" s="470" t="s">
        <v>22</v>
      </c>
      <c r="R27" s="471"/>
      <c r="S27" s="471"/>
      <c r="T27" s="471"/>
      <c r="U27" s="472"/>
      <c r="V27" s="498" t="s">
        <v>23</v>
      </c>
      <c r="W27" s="499"/>
      <c r="X27" s="499"/>
      <c r="Y27" s="499"/>
      <c r="Z27" s="499"/>
      <c r="AA27" s="499"/>
      <c r="AB27" s="499"/>
      <c r="AC27" s="500"/>
      <c r="AD27" s="474" t="s">
        <v>101</v>
      </c>
      <c r="AE27" s="474"/>
      <c r="AF27" s="474"/>
      <c r="AG27" s="475"/>
      <c r="AH27" s="227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33"/>
      <c r="EC27" s="133"/>
      <c r="ED27" s="109"/>
    </row>
    <row r="28" spans="1:134" ht="17" customHeight="1" thickBot="1" x14ac:dyDescent="0.2">
      <c r="A28" s="8"/>
      <c r="B28" s="8"/>
      <c r="C28" s="118"/>
      <c r="D28" s="62" t="s">
        <v>47</v>
      </c>
      <c r="E28" s="64" t="s">
        <v>2</v>
      </c>
      <c r="F28" s="64" t="s">
        <v>3</v>
      </c>
      <c r="G28" s="64" t="s">
        <v>18</v>
      </c>
      <c r="H28" s="65"/>
      <c r="I28" s="65"/>
      <c r="J28" s="66"/>
      <c r="K28" s="393"/>
      <c r="L28" s="393"/>
      <c r="M28" s="67" t="s">
        <v>24</v>
      </c>
      <c r="N28" s="68" t="s">
        <v>25</v>
      </c>
      <c r="O28" s="68" t="s">
        <v>26</v>
      </c>
      <c r="P28" s="69" t="s">
        <v>27</v>
      </c>
      <c r="Q28" s="67" t="s">
        <v>28</v>
      </c>
      <c r="R28" s="68" t="s">
        <v>29</v>
      </c>
      <c r="S28" s="68" t="s">
        <v>30</v>
      </c>
      <c r="T28" s="68" t="s">
        <v>31</v>
      </c>
      <c r="U28" s="188" t="s">
        <v>57</v>
      </c>
      <c r="V28" s="192" t="s">
        <v>32</v>
      </c>
      <c r="W28" s="140" t="s">
        <v>33</v>
      </c>
      <c r="X28" s="242" t="s">
        <v>110</v>
      </c>
      <c r="Y28" s="140" t="s">
        <v>34</v>
      </c>
      <c r="Z28" s="140" t="s">
        <v>58</v>
      </c>
      <c r="AA28" s="140" t="s">
        <v>59</v>
      </c>
      <c r="AB28" s="141" t="s">
        <v>60</v>
      </c>
      <c r="AC28" s="193" t="s">
        <v>61</v>
      </c>
      <c r="AD28" s="244" t="s">
        <v>95</v>
      </c>
      <c r="AE28" s="71" t="s">
        <v>1</v>
      </c>
      <c r="AF28" s="147" t="s">
        <v>100</v>
      </c>
      <c r="AG28" s="154" t="s">
        <v>44</v>
      </c>
      <c r="AH28" s="227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33"/>
      <c r="EC28" s="133"/>
      <c r="ED28" s="109"/>
    </row>
    <row r="29" spans="1:134" ht="16.5" customHeight="1" x14ac:dyDescent="0.15">
      <c r="A29" s="8"/>
      <c r="B29" s="8"/>
      <c r="C29" s="119">
        <v>1</v>
      </c>
      <c r="D29" s="72">
        <f t="shared" ref="D29:D44" si="40">IF(AB29="-",INDEX(DW$1:DW$23,MATCH(C29,$DX$1:$DX$23,0)),AB29)</f>
        <v>1</v>
      </c>
      <c r="E29" s="74" t="str">
        <f t="shared" ref="E29:E44" si="41">INDEX(E$1:E$23,MATCH(C29,$DX$1:$DX$23,0))</f>
        <v>Elisa</v>
      </c>
      <c r="F29" s="74" t="str">
        <f t="shared" ref="F29:F44" si="42">INDEX(F$1:F$23,MATCH(C29,$DX$1:$DX$23,0))</f>
        <v>Laudito</v>
      </c>
      <c r="G29" s="74" t="str">
        <f t="shared" ref="G29:G44" si="43">INDEX(G$1:G$23,MATCH(C29,$DX$1:$DX$23,0))</f>
        <v>Rum Vaniglia</v>
      </c>
      <c r="H29" s="73"/>
      <c r="I29" s="73"/>
      <c r="J29" s="75"/>
      <c r="K29" s="394"/>
      <c r="L29" s="394"/>
      <c r="M29" s="76">
        <f t="shared" ref="M29:M44" si="44">INDEX(Q$1:Q$23,MATCH(C29,$DX$1:$DX$23,0))</f>
        <v>20.333333333333332</v>
      </c>
      <c r="N29" s="77">
        <f t="shared" ref="N29:N44" si="45">INDEX(V$1:V$23,MATCH(C29,$DX$1:$DX$23,0))</f>
        <v>20.666666666666668</v>
      </c>
      <c r="O29" s="77">
        <f t="shared" ref="O29:O44" si="46">INDEX(AA$1:AA$23,MATCH(C29,$DX$1:$DX$23,0))</f>
        <v>20.333333333333332</v>
      </c>
      <c r="P29" s="78">
        <f t="shared" ref="P29:P44" si="47">INDEX(AF$1:AF$23,MATCH(C29,$DX$1:$DX$23,0))</f>
        <v>20</v>
      </c>
      <c r="Q29" s="76">
        <f t="shared" ref="Q29:Q44" si="48">INDEX(AK$1:AK$23,MATCH(C29,$DX$1:$DX$23,0))</f>
        <v>20.333333333333332</v>
      </c>
      <c r="R29" s="77">
        <f t="shared" ref="R29:R44" si="49">INDEX(AP$1:AP$23,MATCH(C29,$DX$1:$DX$23,0))</f>
        <v>19.333333333333332</v>
      </c>
      <c r="S29" s="77">
        <f t="shared" ref="S29:S44" si="50">INDEX(AU$1:AU$23,MATCH(C29,$DX$1:$DX$23,0))</f>
        <v>20.666666666666668</v>
      </c>
      <c r="T29" s="163">
        <f t="shared" ref="T29:T44" si="51">INDEX(AZ$1:AZ$23,MATCH(C29,$DX$1:$DX$23,0))</f>
        <v>19.666666666666668</v>
      </c>
      <c r="U29" s="189">
        <f t="shared" ref="U29:U44" si="52">INDEX(BA$1:BA$23,MATCH(C29,$DX$1:$DX$23,0))</f>
        <v>161.33333333333331</v>
      </c>
      <c r="V29" s="194">
        <f t="shared" ref="V29:V44" si="53">INDEX(BF$1:BF$23,MATCH(C29,$DX$1:$DX$23,0))</f>
        <v>0.13333333333333333</v>
      </c>
      <c r="W29" s="77">
        <f>INDEX(BK$1:BK$23,MATCH(C29,$DX$1:$DX$23,0))</f>
        <v>0</v>
      </c>
      <c r="X29" s="77">
        <f t="shared" ref="X29:X44" si="54">INDEX(BP$1:BP$23,MATCH(C29,$DX$1:$DX$23,0))</f>
        <v>0</v>
      </c>
      <c r="Y29" s="77">
        <f t="shared" ref="Y29:Y44" si="55">INDEX(BU$1:BU$23,MATCH(C29,$DX$1:$DX$23,0))</f>
        <v>0</v>
      </c>
      <c r="Z29" s="77">
        <f t="shared" ref="Z29:Z44" si="56">INDEX(BZ$1:BZ$23,MATCH(C29,$DX$1:$DX$23,0))</f>
        <v>0</v>
      </c>
      <c r="AA29" s="163">
        <f t="shared" ref="AA29:AA44" si="57">INDEX(CE$1:CE$23,MATCH(C29,$DX$1:$DX$23,0))</f>
        <v>0</v>
      </c>
      <c r="AB29" s="186" t="str">
        <f t="shared" ref="AB29:AB44" si="58">INDEX(DZ$1:DZ$23,MATCH(C29,$DX$1:$DX$23,0))</f>
        <v>-</v>
      </c>
      <c r="AC29" s="195">
        <f t="shared" ref="AC29:AC44" si="59">INDEX(DI$1:DI$23,MATCH(C29,$DX$1:$DX$23,0))</f>
        <v>0.13333333333333333</v>
      </c>
      <c r="AD29" s="245">
        <f t="shared" ref="AD29:AD44" si="60">INDEX(DJ$1:DJ$23,MATCH(C29,$DX$1:$DX$23,0))</f>
        <v>161.19999999999999</v>
      </c>
      <c r="AE29" s="79" t="str">
        <f t="shared" ref="AE29:AE44" si="61">INDEX(D$1:D$23,MATCH(C29,$DX$1:$DX$23,0))</f>
        <v>FS1_3</v>
      </c>
      <c r="AF29" s="80">
        <f t="shared" ref="AF29:AF44" si="62">INDEX(DY$1:DY$23,MATCH(C29,$DX$1:$DX$23,0))</f>
        <v>1</v>
      </c>
      <c r="AG29" s="246" t="str">
        <f>IF(AD29&gt;=150,"Point","-")</f>
        <v>Point</v>
      </c>
      <c r="AH29" s="235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33"/>
      <c r="EC29" s="133"/>
      <c r="ED29" s="109"/>
    </row>
    <row r="30" spans="1:134" ht="16" customHeight="1" x14ac:dyDescent="0.15">
      <c r="A30" s="8"/>
      <c r="B30" s="8"/>
      <c r="C30" s="119">
        <v>2</v>
      </c>
      <c r="D30" s="81">
        <f t="shared" si="40"/>
        <v>2</v>
      </c>
      <c r="E30" s="82" t="str">
        <f t="shared" si="41"/>
        <v>Antonella</v>
      </c>
      <c r="F30" s="82" t="str">
        <f t="shared" si="42"/>
        <v>Natali</v>
      </c>
      <c r="G30" s="82" t="str">
        <f t="shared" si="43"/>
        <v>Dew Drops</v>
      </c>
      <c r="H30" s="46"/>
      <c r="I30" s="46"/>
      <c r="J30" s="83"/>
      <c r="K30" s="359"/>
      <c r="L30" s="359"/>
      <c r="M30" s="41">
        <f t="shared" si="44"/>
        <v>19.666666666666668</v>
      </c>
      <c r="N30" s="28">
        <f t="shared" si="45"/>
        <v>18.666666666666668</v>
      </c>
      <c r="O30" s="28">
        <f t="shared" si="46"/>
        <v>19.333333333333332</v>
      </c>
      <c r="P30" s="40">
        <f t="shared" si="47"/>
        <v>19</v>
      </c>
      <c r="Q30" s="41">
        <f t="shared" si="48"/>
        <v>19</v>
      </c>
      <c r="R30" s="28">
        <f t="shared" si="49"/>
        <v>18.333333333333332</v>
      </c>
      <c r="S30" s="28">
        <f t="shared" si="50"/>
        <v>19</v>
      </c>
      <c r="T30" s="164">
        <f t="shared" si="51"/>
        <v>18.333333333333332</v>
      </c>
      <c r="U30" s="190">
        <f t="shared" si="52"/>
        <v>151.33333333333334</v>
      </c>
      <c r="V30" s="196">
        <f t="shared" si="53"/>
        <v>0</v>
      </c>
      <c r="W30" s="28">
        <f>INDEX(BK1:BK54,MATCH(C30,$DX1:$DX54,0))</f>
        <v>0</v>
      </c>
      <c r="X30" s="28">
        <f t="shared" si="54"/>
        <v>0</v>
      </c>
      <c r="Y30" s="28">
        <f t="shared" si="55"/>
        <v>0</v>
      </c>
      <c r="Z30" s="28">
        <f t="shared" si="56"/>
        <v>0</v>
      </c>
      <c r="AA30" s="164">
        <f t="shared" si="57"/>
        <v>0</v>
      </c>
      <c r="AB30" s="187" t="str">
        <f t="shared" si="58"/>
        <v>-</v>
      </c>
      <c r="AC30" s="197">
        <f t="shared" si="59"/>
        <v>0</v>
      </c>
      <c r="AD30" s="173">
        <f t="shared" si="60"/>
        <v>151.33333333333334</v>
      </c>
      <c r="AE30" s="43" t="str">
        <f t="shared" si="61"/>
        <v>FS1_2</v>
      </c>
      <c r="AF30" s="44">
        <f t="shared" si="62"/>
        <v>0.93879239040529372</v>
      </c>
      <c r="AG30" s="247" t="str">
        <f t="shared" ref="AG30:AG44" si="63">IF(AD30&gt;=150,"Point","-")</f>
        <v>Point</v>
      </c>
      <c r="AH30" s="235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33"/>
      <c r="EC30" s="133"/>
      <c r="ED30" s="109"/>
    </row>
    <row r="31" spans="1:134" ht="16" customHeight="1" x14ac:dyDescent="0.15">
      <c r="A31" s="8"/>
      <c r="B31" s="8"/>
      <c r="C31" s="119">
        <v>3</v>
      </c>
      <c r="D31" s="81">
        <f t="shared" si="40"/>
        <v>3</v>
      </c>
      <c r="E31" s="82" t="str">
        <f t="shared" si="41"/>
        <v>Stefania</v>
      </c>
      <c r="F31" s="82" t="str">
        <f t="shared" si="42"/>
        <v>Gaspari</v>
      </c>
      <c r="G31" s="82" t="str">
        <f t="shared" si="43"/>
        <v>Goccia</v>
      </c>
      <c r="H31" s="46"/>
      <c r="I31" s="46"/>
      <c r="J31" s="83"/>
      <c r="K31" s="359"/>
      <c r="L31" s="359"/>
      <c r="M31" s="41">
        <f t="shared" si="44"/>
        <v>17.333333333333332</v>
      </c>
      <c r="N31" s="28">
        <f t="shared" si="45"/>
        <v>17.666666666666668</v>
      </c>
      <c r="O31" s="28">
        <f t="shared" si="46"/>
        <v>19</v>
      </c>
      <c r="P31" s="40">
        <f t="shared" si="47"/>
        <v>18.666666666666668</v>
      </c>
      <c r="Q31" s="41">
        <f t="shared" si="48"/>
        <v>17.333333333333332</v>
      </c>
      <c r="R31" s="28">
        <f t="shared" si="49"/>
        <v>16.333333333333332</v>
      </c>
      <c r="S31" s="28">
        <f t="shared" si="50"/>
        <v>17.333333333333332</v>
      </c>
      <c r="T31" s="164">
        <f t="shared" si="51"/>
        <v>16.666666666666668</v>
      </c>
      <c r="U31" s="190">
        <f t="shared" si="52"/>
        <v>140.33333333333331</v>
      </c>
      <c r="V31" s="196">
        <f t="shared" si="53"/>
        <v>0</v>
      </c>
      <c r="W31" s="28">
        <f>INDEX(BK1:BK54,MATCH(C31,$DX1:$DX54,0))</f>
        <v>0</v>
      </c>
      <c r="X31" s="28">
        <f t="shared" si="54"/>
        <v>3.3333333333333333E-2</v>
      </c>
      <c r="Y31" s="28">
        <f t="shared" si="55"/>
        <v>0</v>
      </c>
      <c r="Z31" s="28">
        <f t="shared" si="56"/>
        <v>0</v>
      </c>
      <c r="AA31" s="164">
        <f t="shared" si="57"/>
        <v>0</v>
      </c>
      <c r="AB31" s="187" t="str">
        <f t="shared" si="58"/>
        <v>-</v>
      </c>
      <c r="AC31" s="197">
        <f t="shared" si="59"/>
        <v>3.3333333333333333E-2</v>
      </c>
      <c r="AD31" s="173">
        <f t="shared" si="60"/>
        <v>140.29999999999998</v>
      </c>
      <c r="AE31" s="43" t="str">
        <f t="shared" si="61"/>
        <v>FS1_1</v>
      </c>
      <c r="AF31" s="44">
        <f t="shared" si="62"/>
        <v>0.8703473945409429</v>
      </c>
      <c r="AG31" s="247" t="str">
        <f t="shared" si="63"/>
        <v>-</v>
      </c>
      <c r="AH31" s="235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33"/>
      <c r="EC31" s="133"/>
      <c r="ED31" s="109"/>
    </row>
    <row r="32" spans="1:134" ht="16" customHeight="1" x14ac:dyDescent="0.15">
      <c r="A32" s="8"/>
      <c r="B32" s="8"/>
      <c r="C32" s="119">
        <v>4</v>
      </c>
      <c r="D32" s="81">
        <f t="shared" si="40"/>
        <v>4</v>
      </c>
      <c r="E32" s="82" t="str">
        <f t="shared" si="41"/>
        <v>Fabiola</v>
      </c>
      <c r="F32" s="82" t="str">
        <f t="shared" si="42"/>
        <v>Noviello</v>
      </c>
      <c r="G32" s="82" t="str">
        <f t="shared" si="43"/>
        <v>Rum</v>
      </c>
      <c r="H32" s="46"/>
      <c r="I32" s="46"/>
      <c r="J32" s="83"/>
      <c r="K32" s="359"/>
      <c r="L32" s="359"/>
      <c r="M32" s="41">
        <f t="shared" si="44"/>
        <v>17</v>
      </c>
      <c r="N32" s="28">
        <f t="shared" si="45"/>
        <v>17.333333333333332</v>
      </c>
      <c r="O32" s="28">
        <f t="shared" si="46"/>
        <v>18</v>
      </c>
      <c r="P32" s="40">
        <f t="shared" si="47"/>
        <v>17.666666666666668</v>
      </c>
      <c r="Q32" s="41">
        <f t="shared" si="48"/>
        <v>16.666666666666668</v>
      </c>
      <c r="R32" s="28">
        <f t="shared" si="49"/>
        <v>17</v>
      </c>
      <c r="S32" s="28">
        <f t="shared" si="50"/>
        <v>17</v>
      </c>
      <c r="T32" s="164">
        <f t="shared" si="51"/>
        <v>17</v>
      </c>
      <c r="U32" s="190">
        <f t="shared" si="52"/>
        <v>137.66666666666669</v>
      </c>
      <c r="V32" s="196">
        <f t="shared" si="53"/>
        <v>0</v>
      </c>
      <c r="W32" s="28">
        <f>INDEX(BK1:BK54,MATCH(C32,$DX1:$DX54,0))</f>
        <v>0</v>
      </c>
      <c r="X32" s="28">
        <f t="shared" si="54"/>
        <v>0</v>
      </c>
      <c r="Y32" s="28">
        <f t="shared" si="55"/>
        <v>0</v>
      </c>
      <c r="Z32" s="28">
        <f t="shared" si="56"/>
        <v>0</v>
      </c>
      <c r="AA32" s="164">
        <f t="shared" si="57"/>
        <v>0</v>
      </c>
      <c r="AB32" s="187" t="str">
        <f t="shared" si="58"/>
        <v>-</v>
      </c>
      <c r="AC32" s="197">
        <f t="shared" si="59"/>
        <v>0</v>
      </c>
      <c r="AD32" s="173">
        <f t="shared" si="60"/>
        <v>137.66666666666669</v>
      </c>
      <c r="AE32" s="43" t="str">
        <f t="shared" si="61"/>
        <v>FS1_4</v>
      </c>
      <c r="AF32" s="44">
        <f t="shared" si="62"/>
        <v>0.85401157981803166</v>
      </c>
      <c r="AG32" s="247" t="str">
        <f t="shared" si="63"/>
        <v>-</v>
      </c>
      <c r="AH32" s="233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33"/>
      <c r="EC32" s="133"/>
      <c r="ED32" s="109"/>
    </row>
    <row r="33" spans="1:134" ht="16" customHeight="1" x14ac:dyDescent="0.15">
      <c r="A33" s="8"/>
      <c r="B33" s="8"/>
      <c r="C33" s="119">
        <v>5</v>
      </c>
      <c r="D33" s="81" t="e">
        <f t="shared" si="40"/>
        <v>#N/A</v>
      </c>
      <c r="E33" s="82" t="e">
        <f t="shared" si="41"/>
        <v>#N/A</v>
      </c>
      <c r="F33" s="82" t="e">
        <f t="shared" si="42"/>
        <v>#N/A</v>
      </c>
      <c r="G33" s="82" t="e">
        <f t="shared" si="43"/>
        <v>#N/A</v>
      </c>
      <c r="H33" s="46"/>
      <c r="I33" s="46"/>
      <c r="J33" s="83"/>
      <c r="K33" s="359"/>
      <c r="L33" s="359"/>
      <c r="M33" s="41" t="e">
        <f t="shared" si="44"/>
        <v>#N/A</v>
      </c>
      <c r="N33" s="28" t="e">
        <f t="shared" si="45"/>
        <v>#N/A</v>
      </c>
      <c r="O33" s="28" t="e">
        <f t="shared" si="46"/>
        <v>#N/A</v>
      </c>
      <c r="P33" s="40" t="e">
        <f t="shared" si="47"/>
        <v>#N/A</v>
      </c>
      <c r="Q33" s="41" t="e">
        <f t="shared" si="48"/>
        <v>#N/A</v>
      </c>
      <c r="R33" s="28" t="e">
        <f t="shared" si="49"/>
        <v>#N/A</v>
      </c>
      <c r="S33" s="28" t="e">
        <f t="shared" si="50"/>
        <v>#N/A</v>
      </c>
      <c r="T33" s="164" t="e">
        <f t="shared" si="51"/>
        <v>#N/A</v>
      </c>
      <c r="U33" s="190" t="e">
        <f t="shared" si="52"/>
        <v>#N/A</v>
      </c>
      <c r="V33" s="196" t="e">
        <f t="shared" si="53"/>
        <v>#N/A</v>
      </c>
      <c r="W33" s="28" t="e">
        <f>INDEX(BK1:BK54,MATCH(C33,$DX1:$DX54,0))</f>
        <v>#N/A</v>
      </c>
      <c r="X33" s="28" t="e">
        <f t="shared" si="54"/>
        <v>#N/A</v>
      </c>
      <c r="Y33" s="28" t="e">
        <f t="shared" si="55"/>
        <v>#N/A</v>
      </c>
      <c r="Z33" s="28" t="e">
        <f t="shared" si="56"/>
        <v>#N/A</v>
      </c>
      <c r="AA33" s="164" t="e">
        <f t="shared" si="57"/>
        <v>#N/A</v>
      </c>
      <c r="AB33" s="187" t="e">
        <f t="shared" si="58"/>
        <v>#N/A</v>
      </c>
      <c r="AC33" s="197" t="e">
        <f t="shared" si="59"/>
        <v>#N/A</v>
      </c>
      <c r="AD33" s="173" t="e">
        <f t="shared" si="60"/>
        <v>#N/A</v>
      </c>
      <c r="AE33" s="43" t="e">
        <f t="shared" si="61"/>
        <v>#N/A</v>
      </c>
      <c r="AF33" s="44" t="e">
        <f t="shared" si="62"/>
        <v>#N/A</v>
      </c>
      <c r="AG33" s="247" t="e">
        <f t="shared" si="63"/>
        <v>#N/A</v>
      </c>
      <c r="AH33" s="233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33"/>
      <c r="EC33" s="133"/>
      <c r="ED33" s="109"/>
    </row>
    <row r="34" spans="1:134" ht="16" customHeight="1" x14ac:dyDescent="0.15">
      <c r="A34" s="8"/>
      <c r="B34" s="8"/>
      <c r="C34" s="119">
        <v>6</v>
      </c>
      <c r="D34" s="81" t="e">
        <f t="shared" si="40"/>
        <v>#N/A</v>
      </c>
      <c r="E34" s="82" t="e">
        <f t="shared" si="41"/>
        <v>#N/A</v>
      </c>
      <c r="F34" s="82" t="e">
        <f t="shared" si="42"/>
        <v>#N/A</v>
      </c>
      <c r="G34" s="82" t="e">
        <f t="shared" si="43"/>
        <v>#N/A</v>
      </c>
      <c r="H34" s="46"/>
      <c r="I34" s="46"/>
      <c r="J34" s="83"/>
      <c r="K34" s="359"/>
      <c r="L34" s="359"/>
      <c r="M34" s="41" t="e">
        <f t="shared" si="44"/>
        <v>#N/A</v>
      </c>
      <c r="N34" s="28" t="e">
        <f t="shared" si="45"/>
        <v>#N/A</v>
      </c>
      <c r="O34" s="28" t="e">
        <f t="shared" si="46"/>
        <v>#N/A</v>
      </c>
      <c r="P34" s="40" t="e">
        <f t="shared" si="47"/>
        <v>#N/A</v>
      </c>
      <c r="Q34" s="41" t="e">
        <f t="shared" si="48"/>
        <v>#N/A</v>
      </c>
      <c r="R34" s="28" t="e">
        <f t="shared" si="49"/>
        <v>#N/A</v>
      </c>
      <c r="S34" s="28" t="e">
        <f t="shared" si="50"/>
        <v>#N/A</v>
      </c>
      <c r="T34" s="164" t="e">
        <f t="shared" si="51"/>
        <v>#N/A</v>
      </c>
      <c r="U34" s="190" t="e">
        <f t="shared" si="52"/>
        <v>#N/A</v>
      </c>
      <c r="V34" s="196" t="e">
        <f t="shared" si="53"/>
        <v>#N/A</v>
      </c>
      <c r="W34" s="28" t="e">
        <f>INDEX(BK1:BK54,MATCH(C34,$DX1:$DX54,0))</f>
        <v>#N/A</v>
      </c>
      <c r="X34" s="28" t="e">
        <f t="shared" si="54"/>
        <v>#N/A</v>
      </c>
      <c r="Y34" s="28" t="e">
        <f t="shared" si="55"/>
        <v>#N/A</v>
      </c>
      <c r="Z34" s="28" t="e">
        <f t="shared" si="56"/>
        <v>#N/A</v>
      </c>
      <c r="AA34" s="164" t="e">
        <f t="shared" si="57"/>
        <v>#N/A</v>
      </c>
      <c r="AB34" s="187" t="e">
        <f t="shared" si="58"/>
        <v>#N/A</v>
      </c>
      <c r="AC34" s="197" t="e">
        <f t="shared" si="59"/>
        <v>#N/A</v>
      </c>
      <c r="AD34" s="173" t="e">
        <f t="shared" si="60"/>
        <v>#N/A</v>
      </c>
      <c r="AE34" s="43" t="e">
        <f t="shared" si="61"/>
        <v>#N/A</v>
      </c>
      <c r="AF34" s="44" t="e">
        <f t="shared" si="62"/>
        <v>#N/A</v>
      </c>
      <c r="AG34" s="247" t="e">
        <f t="shared" si="63"/>
        <v>#N/A</v>
      </c>
      <c r="AH34" s="233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33"/>
      <c r="EC34" s="133"/>
      <c r="ED34" s="109"/>
    </row>
    <row r="35" spans="1:134" ht="16" customHeight="1" x14ac:dyDescent="0.15">
      <c r="A35" s="8"/>
      <c r="B35" s="8"/>
      <c r="C35" s="119">
        <v>7</v>
      </c>
      <c r="D35" s="81" t="e">
        <f t="shared" si="40"/>
        <v>#N/A</v>
      </c>
      <c r="E35" s="82" t="e">
        <f t="shared" si="41"/>
        <v>#N/A</v>
      </c>
      <c r="F35" s="82" t="e">
        <f t="shared" si="42"/>
        <v>#N/A</v>
      </c>
      <c r="G35" s="82" t="e">
        <f t="shared" si="43"/>
        <v>#N/A</v>
      </c>
      <c r="H35" s="46"/>
      <c r="I35" s="46"/>
      <c r="J35" s="83"/>
      <c r="K35" s="359"/>
      <c r="L35" s="359"/>
      <c r="M35" s="41" t="e">
        <f t="shared" si="44"/>
        <v>#N/A</v>
      </c>
      <c r="N35" s="28" t="e">
        <f t="shared" si="45"/>
        <v>#N/A</v>
      </c>
      <c r="O35" s="28" t="e">
        <f t="shared" si="46"/>
        <v>#N/A</v>
      </c>
      <c r="P35" s="40" t="e">
        <f t="shared" si="47"/>
        <v>#N/A</v>
      </c>
      <c r="Q35" s="41" t="e">
        <f t="shared" si="48"/>
        <v>#N/A</v>
      </c>
      <c r="R35" s="28" t="e">
        <f t="shared" si="49"/>
        <v>#N/A</v>
      </c>
      <c r="S35" s="28" t="e">
        <f t="shared" si="50"/>
        <v>#N/A</v>
      </c>
      <c r="T35" s="164" t="e">
        <f t="shared" si="51"/>
        <v>#N/A</v>
      </c>
      <c r="U35" s="190" t="e">
        <f t="shared" si="52"/>
        <v>#N/A</v>
      </c>
      <c r="V35" s="196" t="e">
        <f t="shared" si="53"/>
        <v>#N/A</v>
      </c>
      <c r="W35" s="28" t="e">
        <f>INDEX(BK1:BK54,MATCH(C35,$DX1:$DX54,0))</f>
        <v>#N/A</v>
      </c>
      <c r="X35" s="28" t="e">
        <f t="shared" si="54"/>
        <v>#N/A</v>
      </c>
      <c r="Y35" s="28" t="e">
        <f t="shared" si="55"/>
        <v>#N/A</v>
      </c>
      <c r="Z35" s="28" t="e">
        <f t="shared" si="56"/>
        <v>#N/A</v>
      </c>
      <c r="AA35" s="164" t="e">
        <f t="shared" si="57"/>
        <v>#N/A</v>
      </c>
      <c r="AB35" s="187" t="e">
        <f t="shared" si="58"/>
        <v>#N/A</v>
      </c>
      <c r="AC35" s="197" t="e">
        <f t="shared" si="59"/>
        <v>#N/A</v>
      </c>
      <c r="AD35" s="173" t="e">
        <f t="shared" si="60"/>
        <v>#N/A</v>
      </c>
      <c r="AE35" s="43" t="e">
        <f t="shared" si="61"/>
        <v>#N/A</v>
      </c>
      <c r="AF35" s="44" t="e">
        <f t="shared" si="62"/>
        <v>#N/A</v>
      </c>
      <c r="AG35" s="247" t="e">
        <f t="shared" si="63"/>
        <v>#N/A</v>
      </c>
      <c r="AH35" s="233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33"/>
      <c r="EC35" s="133"/>
      <c r="ED35" s="109"/>
    </row>
    <row r="36" spans="1:134" ht="16" customHeight="1" x14ac:dyDescent="0.15">
      <c r="A36" s="8"/>
      <c r="B36" s="8"/>
      <c r="C36" s="119">
        <v>8</v>
      </c>
      <c r="D36" s="81" t="e">
        <f t="shared" si="40"/>
        <v>#N/A</v>
      </c>
      <c r="E36" s="82" t="e">
        <f t="shared" si="41"/>
        <v>#N/A</v>
      </c>
      <c r="F36" s="82" t="e">
        <f t="shared" si="42"/>
        <v>#N/A</v>
      </c>
      <c r="G36" s="82" t="e">
        <f t="shared" si="43"/>
        <v>#N/A</v>
      </c>
      <c r="H36" s="46"/>
      <c r="I36" s="46"/>
      <c r="J36" s="83"/>
      <c r="K36" s="359"/>
      <c r="L36" s="359"/>
      <c r="M36" s="41" t="e">
        <f t="shared" si="44"/>
        <v>#N/A</v>
      </c>
      <c r="N36" s="28" t="e">
        <f t="shared" si="45"/>
        <v>#N/A</v>
      </c>
      <c r="O36" s="28" t="e">
        <f t="shared" si="46"/>
        <v>#N/A</v>
      </c>
      <c r="P36" s="40" t="e">
        <f t="shared" si="47"/>
        <v>#N/A</v>
      </c>
      <c r="Q36" s="41" t="e">
        <f t="shared" si="48"/>
        <v>#N/A</v>
      </c>
      <c r="R36" s="28" t="e">
        <f t="shared" si="49"/>
        <v>#N/A</v>
      </c>
      <c r="S36" s="28" t="e">
        <f t="shared" si="50"/>
        <v>#N/A</v>
      </c>
      <c r="T36" s="164" t="e">
        <f t="shared" si="51"/>
        <v>#N/A</v>
      </c>
      <c r="U36" s="190" t="e">
        <f t="shared" si="52"/>
        <v>#N/A</v>
      </c>
      <c r="V36" s="196" t="e">
        <f t="shared" si="53"/>
        <v>#N/A</v>
      </c>
      <c r="W36" s="28" t="e">
        <f>INDEX(BK1:BK54,MATCH(C36,$DX1:$DX54,0))</f>
        <v>#N/A</v>
      </c>
      <c r="X36" s="28" t="e">
        <f t="shared" si="54"/>
        <v>#N/A</v>
      </c>
      <c r="Y36" s="28" t="e">
        <f t="shared" si="55"/>
        <v>#N/A</v>
      </c>
      <c r="Z36" s="28" t="e">
        <f t="shared" si="56"/>
        <v>#N/A</v>
      </c>
      <c r="AA36" s="164" t="e">
        <f t="shared" si="57"/>
        <v>#N/A</v>
      </c>
      <c r="AB36" s="187" t="e">
        <f t="shared" si="58"/>
        <v>#N/A</v>
      </c>
      <c r="AC36" s="197" t="e">
        <f t="shared" si="59"/>
        <v>#N/A</v>
      </c>
      <c r="AD36" s="173" t="e">
        <f t="shared" si="60"/>
        <v>#N/A</v>
      </c>
      <c r="AE36" s="43" t="e">
        <f t="shared" si="61"/>
        <v>#N/A</v>
      </c>
      <c r="AF36" s="44" t="e">
        <f t="shared" si="62"/>
        <v>#N/A</v>
      </c>
      <c r="AG36" s="247" t="e">
        <f t="shared" si="63"/>
        <v>#N/A</v>
      </c>
      <c r="AH36" s="233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33"/>
      <c r="EC36" s="133"/>
      <c r="ED36" s="109"/>
    </row>
    <row r="37" spans="1:134" ht="16" customHeight="1" x14ac:dyDescent="0.15">
      <c r="A37" s="8"/>
      <c r="B37" s="112"/>
      <c r="C37" s="234">
        <v>9</v>
      </c>
      <c r="D37" s="81" t="e">
        <f t="shared" si="40"/>
        <v>#N/A</v>
      </c>
      <c r="E37" s="82" t="e">
        <f t="shared" si="41"/>
        <v>#N/A</v>
      </c>
      <c r="F37" s="82" t="e">
        <f t="shared" si="42"/>
        <v>#N/A</v>
      </c>
      <c r="G37" s="82" t="e">
        <f t="shared" si="43"/>
        <v>#N/A</v>
      </c>
      <c r="H37" s="46"/>
      <c r="I37" s="46"/>
      <c r="J37" s="83"/>
      <c r="K37" s="359"/>
      <c r="L37" s="359"/>
      <c r="M37" s="41" t="e">
        <f t="shared" si="44"/>
        <v>#N/A</v>
      </c>
      <c r="N37" s="28" t="e">
        <f t="shared" si="45"/>
        <v>#N/A</v>
      </c>
      <c r="O37" s="28" t="e">
        <f t="shared" si="46"/>
        <v>#N/A</v>
      </c>
      <c r="P37" s="40" t="e">
        <f t="shared" si="47"/>
        <v>#N/A</v>
      </c>
      <c r="Q37" s="41" t="e">
        <f t="shared" si="48"/>
        <v>#N/A</v>
      </c>
      <c r="R37" s="28" t="e">
        <f t="shared" si="49"/>
        <v>#N/A</v>
      </c>
      <c r="S37" s="28" t="e">
        <f t="shared" si="50"/>
        <v>#N/A</v>
      </c>
      <c r="T37" s="164" t="e">
        <f t="shared" si="51"/>
        <v>#N/A</v>
      </c>
      <c r="U37" s="190" t="e">
        <f t="shared" si="52"/>
        <v>#N/A</v>
      </c>
      <c r="V37" s="196" t="e">
        <f t="shared" si="53"/>
        <v>#N/A</v>
      </c>
      <c r="W37" s="28" t="e">
        <f>INDEX(BK1:BK54,MATCH(C37,$DX1:$DX54,0))</f>
        <v>#N/A</v>
      </c>
      <c r="X37" s="28" t="e">
        <f t="shared" si="54"/>
        <v>#N/A</v>
      </c>
      <c r="Y37" s="28" t="e">
        <f t="shared" si="55"/>
        <v>#N/A</v>
      </c>
      <c r="Z37" s="28" t="e">
        <f t="shared" si="56"/>
        <v>#N/A</v>
      </c>
      <c r="AA37" s="164" t="e">
        <f t="shared" si="57"/>
        <v>#N/A</v>
      </c>
      <c r="AB37" s="187" t="e">
        <f t="shared" si="58"/>
        <v>#N/A</v>
      </c>
      <c r="AC37" s="197" t="e">
        <f t="shared" si="59"/>
        <v>#N/A</v>
      </c>
      <c r="AD37" s="173" t="e">
        <f t="shared" si="60"/>
        <v>#N/A</v>
      </c>
      <c r="AE37" s="43" t="e">
        <f t="shared" si="61"/>
        <v>#N/A</v>
      </c>
      <c r="AF37" s="44" t="e">
        <f t="shared" si="62"/>
        <v>#N/A</v>
      </c>
      <c r="AG37" s="247" t="e">
        <f t="shared" si="63"/>
        <v>#N/A</v>
      </c>
      <c r="AH37" s="233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33"/>
      <c r="EC37" s="133"/>
      <c r="ED37" s="109"/>
    </row>
    <row r="38" spans="1:134" ht="16" customHeight="1" x14ac:dyDescent="0.15">
      <c r="A38" s="8"/>
      <c r="B38" s="8"/>
      <c r="C38" s="119">
        <v>10</v>
      </c>
      <c r="D38" s="81" t="e">
        <f t="shared" si="40"/>
        <v>#N/A</v>
      </c>
      <c r="E38" s="82" t="e">
        <f t="shared" si="41"/>
        <v>#N/A</v>
      </c>
      <c r="F38" s="82" t="e">
        <f t="shared" si="42"/>
        <v>#N/A</v>
      </c>
      <c r="G38" s="82" t="e">
        <f t="shared" si="43"/>
        <v>#N/A</v>
      </c>
      <c r="H38" s="46"/>
      <c r="I38" s="46"/>
      <c r="J38" s="83"/>
      <c r="K38" s="359"/>
      <c r="L38" s="359"/>
      <c r="M38" s="41" t="e">
        <f t="shared" si="44"/>
        <v>#N/A</v>
      </c>
      <c r="N38" s="28" t="e">
        <f t="shared" si="45"/>
        <v>#N/A</v>
      </c>
      <c r="O38" s="28" t="e">
        <f t="shared" si="46"/>
        <v>#N/A</v>
      </c>
      <c r="P38" s="40" t="e">
        <f t="shared" si="47"/>
        <v>#N/A</v>
      </c>
      <c r="Q38" s="41" t="e">
        <f t="shared" si="48"/>
        <v>#N/A</v>
      </c>
      <c r="R38" s="28" t="e">
        <f t="shared" si="49"/>
        <v>#N/A</v>
      </c>
      <c r="S38" s="28" t="e">
        <f t="shared" si="50"/>
        <v>#N/A</v>
      </c>
      <c r="T38" s="164" t="e">
        <f t="shared" si="51"/>
        <v>#N/A</v>
      </c>
      <c r="U38" s="190" t="e">
        <f t="shared" si="52"/>
        <v>#N/A</v>
      </c>
      <c r="V38" s="196" t="e">
        <f t="shared" si="53"/>
        <v>#N/A</v>
      </c>
      <c r="W38" s="28" t="e">
        <f>INDEX(BK1:BK54,MATCH(C38,$DX1:$DX54,0))</f>
        <v>#N/A</v>
      </c>
      <c r="X38" s="28" t="e">
        <f t="shared" si="54"/>
        <v>#N/A</v>
      </c>
      <c r="Y38" s="28" t="e">
        <f t="shared" si="55"/>
        <v>#N/A</v>
      </c>
      <c r="Z38" s="28" t="e">
        <f t="shared" si="56"/>
        <v>#N/A</v>
      </c>
      <c r="AA38" s="164" t="e">
        <f t="shared" si="57"/>
        <v>#N/A</v>
      </c>
      <c r="AB38" s="187" t="e">
        <f t="shared" si="58"/>
        <v>#N/A</v>
      </c>
      <c r="AC38" s="197" t="e">
        <f t="shared" si="59"/>
        <v>#N/A</v>
      </c>
      <c r="AD38" s="173" t="e">
        <f t="shared" si="60"/>
        <v>#N/A</v>
      </c>
      <c r="AE38" s="43" t="e">
        <f t="shared" si="61"/>
        <v>#N/A</v>
      </c>
      <c r="AF38" s="44" t="e">
        <f t="shared" si="62"/>
        <v>#N/A</v>
      </c>
      <c r="AG38" s="247" t="e">
        <f t="shared" si="63"/>
        <v>#N/A</v>
      </c>
      <c r="AH38" s="233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33"/>
      <c r="EC38" s="133"/>
      <c r="ED38" s="109"/>
    </row>
    <row r="39" spans="1:134" ht="16" customHeight="1" x14ac:dyDescent="0.15">
      <c r="A39" s="8"/>
      <c r="B39" s="8"/>
      <c r="C39" s="119">
        <v>11</v>
      </c>
      <c r="D39" s="81" t="e">
        <f t="shared" si="40"/>
        <v>#N/A</v>
      </c>
      <c r="E39" s="82" t="e">
        <f t="shared" si="41"/>
        <v>#N/A</v>
      </c>
      <c r="F39" s="82" t="e">
        <f t="shared" si="42"/>
        <v>#N/A</v>
      </c>
      <c r="G39" s="82" t="e">
        <f t="shared" si="43"/>
        <v>#N/A</v>
      </c>
      <c r="H39" s="46"/>
      <c r="I39" s="46"/>
      <c r="J39" s="83"/>
      <c r="K39" s="359"/>
      <c r="L39" s="359"/>
      <c r="M39" s="41" t="e">
        <f t="shared" si="44"/>
        <v>#N/A</v>
      </c>
      <c r="N39" s="28" t="e">
        <f t="shared" si="45"/>
        <v>#N/A</v>
      </c>
      <c r="O39" s="28" t="e">
        <f t="shared" si="46"/>
        <v>#N/A</v>
      </c>
      <c r="P39" s="40" t="e">
        <f t="shared" si="47"/>
        <v>#N/A</v>
      </c>
      <c r="Q39" s="41" t="e">
        <f t="shared" si="48"/>
        <v>#N/A</v>
      </c>
      <c r="R39" s="28" t="e">
        <f t="shared" si="49"/>
        <v>#N/A</v>
      </c>
      <c r="S39" s="28" t="e">
        <f t="shared" si="50"/>
        <v>#N/A</v>
      </c>
      <c r="T39" s="164" t="e">
        <f t="shared" si="51"/>
        <v>#N/A</v>
      </c>
      <c r="U39" s="190" t="e">
        <f t="shared" si="52"/>
        <v>#N/A</v>
      </c>
      <c r="V39" s="196" t="e">
        <f t="shared" si="53"/>
        <v>#N/A</v>
      </c>
      <c r="W39" s="28" t="e">
        <f>INDEX(BK1:BK54,MATCH(C39,$DX1:$DX54,0))</f>
        <v>#N/A</v>
      </c>
      <c r="X39" s="28" t="e">
        <f t="shared" si="54"/>
        <v>#N/A</v>
      </c>
      <c r="Y39" s="28" t="e">
        <f t="shared" si="55"/>
        <v>#N/A</v>
      </c>
      <c r="Z39" s="28" t="e">
        <f t="shared" si="56"/>
        <v>#N/A</v>
      </c>
      <c r="AA39" s="164" t="e">
        <f t="shared" si="57"/>
        <v>#N/A</v>
      </c>
      <c r="AB39" s="187" t="e">
        <f t="shared" si="58"/>
        <v>#N/A</v>
      </c>
      <c r="AC39" s="197" t="e">
        <f t="shared" si="59"/>
        <v>#N/A</v>
      </c>
      <c r="AD39" s="173" t="e">
        <f t="shared" si="60"/>
        <v>#N/A</v>
      </c>
      <c r="AE39" s="43" t="e">
        <f t="shared" si="61"/>
        <v>#N/A</v>
      </c>
      <c r="AF39" s="44" t="e">
        <f t="shared" si="62"/>
        <v>#N/A</v>
      </c>
      <c r="AG39" s="247" t="e">
        <f t="shared" si="63"/>
        <v>#N/A</v>
      </c>
      <c r="AH39" s="233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33"/>
      <c r="EC39" s="133"/>
      <c r="ED39" s="109"/>
    </row>
    <row r="40" spans="1:134" ht="16" customHeight="1" x14ac:dyDescent="0.15">
      <c r="A40" s="8"/>
      <c r="B40" s="8"/>
      <c r="C40" s="119">
        <v>12</v>
      </c>
      <c r="D40" s="81" t="e">
        <f t="shared" si="40"/>
        <v>#N/A</v>
      </c>
      <c r="E40" s="82" t="e">
        <f t="shared" si="41"/>
        <v>#N/A</v>
      </c>
      <c r="F40" s="82" t="e">
        <f t="shared" si="42"/>
        <v>#N/A</v>
      </c>
      <c r="G40" s="82" t="e">
        <f t="shared" si="43"/>
        <v>#N/A</v>
      </c>
      <c r="H40" s="46"/>
      <c r="I40" s="46"/>
      <c r="J40" s="83"/>
      <c r="K40" s="359"/>
      <c r="L40" s="359"/>
      <c r="M40" s="41" t="e">
        <f t="shared" si="44"/>
        <v>#N/A</v>
      </c>
      <c r="N40" s="28" t="e">
        <f t="shared" si="45"/>
        <v>#N/A</v>
      </c>
      <c r="O40" s="28" t="e">
        <f t="shared" si="46"/>
        <v>#N/A</v>
      </c>
      <c r="P40" s="40" t="e">
        <f t="shared" si="47"/>
        <v>#N/A</v>
      </c>
      <c r="Q40" s="41" t="e">
        <f t="shared" si="48"/>
        <v>#N/A</v>
      </c>
      <c r="R40" s="28" t="e">
        <f t="shared" si="49"/>
        <v>#N/A</v>
      </c>
      <c r="S40" s="28" t="e">
        <f t="shared" si="50"/>
        <v>#N/A</v>
      </c>
      <c r="T40" s="164" t="e">
        <f t="shared" si="51"/>
        <v>#N/A</v>
      </c>
      <c r="U40" s="190" t="e">
        <f t="shared" si="52"/>
        <v>#N/A</v>
      </c>
      <c r="V40" s="196" t="e">
        <f t="shared" si="53"/>
        <v>#N/A</v>
      </c>
      <c r="W40" s="28" t="e">
        <f>INDEX(BK1:BK54,MATCH(C40,$DX1:$DX54,0))</f>
        <v>#N/A</v>
      </c>
      <c r="X40" s="28" t="e">
        <f t="shared" si="54"/>
        <v>#N/A</v>
      </c>
      <c r="Y40" s="28" t="e">
        <f t="shared" si="55"/>
        <v>#N/A</v>
      </c>
      <c r="Z40" s="28" t="e">
        <f t="shared" si="56"/>
        <v>#N/A</v>
      </c>
      <c r="AA40" s="164" t="e">
        <f t="shared" si="57"/>
        <v>#N/A</v>
      </c>
      <c r="AB40" s="187" t="e">
        <f t="shared" si="58"/>
        <v>#N/A</v>
      </c>
      <c r="AC40" s="197" t="e">
        <f t="shared" si="59"/>
        <v>#N/A</v>
      </c>
      <c r="AD40" s="173" t="e">
        <f t="shared" si="60"/>
        <v>#N/A</v>
      </c>
      <c r="AE40" s="43" t="e">
        <f t="shared" si="61"/>
        <v>#N/A</v>
      </c>
      <c r="AF40" s="44" t="e">
        <f t="shared" si="62"/>
        <v>#N/A</v>
      </c>
      <c r="AG40" s="247" t="e">
        <f t="shared" si="63"/>
        <v>#N/A</v>
      </c>
      <c r="AH40" s="233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33"/>
      <c r="EC40" s="133"/>
      <c r="ED40" s="109"/>
    </row>
    <row r="41" spans="1:134" ht="16" customHeight="1" x14ac:dyDescent="0.15">
      <c r="A41" s="8"/>
      <c r="B41" s="8"/>
      <c r="C41" s="119">
        <v>13</v>
      </c>
      <c r="D41" s="81" t="e">
        <f t="shared" si="40"/>
        <v>#N/A</v>
      </c>
      <c r="E41" s="82" t="e">
        <f t="shared" si="41"/>
        <v>#N/A</v>
      </c>
      <c r="F41" s="82" t="e">
        <f t="shared" si="42"/>
        <v>#N/A</v>
      </c>
      <c r="G41" s="82" t="e">
        <f t="shared" si="43"/>
        <v>#N/A</v>
      </c>
      <c r="H41" s="46"/>
      <c r="I41" s="46"/>
      <c r="J41" s="83"/>
      <c r="K41" s="359"/>
      <c r="L41" s="359"/>
      <c r="M41" s="41" t="e">
        <f t="shared" si="44"/>
        <v>#N/A</v>
      </c>
      <c r="N41" s="28" t="e">
        <f t="shared" si="45"/>
        <v>#N/A</v>
      </c>
      <c r="O41" s="28" t="e">
        <f t="shared" si="46"/>
        <v>#N/A</v>
      </c>
      <c r="P41" s="40" t="e">
        <f t="shared" si="47"/>
        <v>#N/A</v>
      </c>
      <c r="Q41" s="41" t="e">
        <f t="shared" si="48"/>
        <v>#N/A</v>
      </c>
      <c r="R41" s="28" t="e">
        <f t="shared" si="49"/>
        <v>#N/A</v>
      </c>
      <c r="S41" s="28" t="e">
        <f t="shared" si="50"/>
        <v>#N/A</v>
      </c>
      <c r="T41" s="164" t="e">
        <f t="shared" si="51"/>
        <v>#N/A</v>
      </c>
      <c r="U41" s="190" t="e">
        <f t="shared" si="52"/>
        <v>#N/A</v>
      </c>
      <c r="V41" s="196" t="e">
        <f t="shared" si="53"/>
        <v>#N/A</v>
      </c>
      <c r="W41" s="28" t="e">
        <f>INDEX(BK1:BK54,MATCH(C41,$DX1:$DX54,0))</f>
        <v>#N/A</v>
      </c>
      <c r="X41" s="28" t="e">
        <f t="shared" si="54"/>
        <v>#N/A</v>
      </c>
      <c r="Y41" s="28" t="e">
        <f t="shared" si="55"/>
        <v>#N/A</v>
      </c>
      <c r="Z41" s="28" t="e">
        <f t="shared" si="56"/>
        <v>#N/A</v>
      </c>
      <c r="AA41" s="164" t="e">
        <f t="shared" si="57"/>
        <v>#N/A</v>
      </c>
      <c r="AB41" s="187" t="e">
        <f t="shared" si="58"/>
        <v>#N/A</v>
      </c>
      <c r="AC41" s="197" t="e">
        <f t="shared" si="59"/>
        <v>#N/A</v>
      </c>
      <c r="AD41" s="173" t="e">
        <f t="shared" si="60"/>
        <v>#N/A</v>
      </c>
      <c r="AE41" s="43" t="e">
        <f t="shared" si="61"/>
        <v>#N/A</v>
      </c>
      <c r="AF41" s="44" t="e">
        <f t="shared" si="62"/>
        <v>#N/A</v>
      </c>
      <c r="AG41" s="247" t="e">
        <f t="shared" si="63"/>
        <v>#N/A</v>
      </c>
      <c r="AH41" s="233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33"/>
      <c r="EC41" s="133"/>
      <c r="ED41" s="109"/>
    </row>
    <row r="42" spans="1:134" ht="16" customHeight="1" x14ac:dyDescent="0.15">
      <c r="A42" s="8"/>
      <c r="B42" s="8"/>
      <c r="C42" s="119">
        <v>14</v>
      </c>
      <c r="D42" s="81" t="e">
        <f t="shared" si="40"/>
        <v>#N/A</v>
      </c>
      <c r="E42" s="82" t="e">
        <f t="shared" si="41"/>
        <v>#N/A</v>
      </c>
      <c r="F42" s="82" t="e">
        <f t="shared" si="42"/>
        <v>#N/A</v>
      </c>
      <c r="G42" s="82" t="e">
        <f t="shared" si="43"/>
        <v>#N/A</v>
      </c>
      <c r="H42" s="46"/>
      <c r="I42" s="46"/>
      <c r="J42" s="83"/>
      <c r="K42" s="359"/>
      <c r="L42" s="359"/>
      <c r="M42" s="41" t="e">
        <f t="shared" si="44"/>
        <v>#N/A</v>
      </c>
      <c r="N42" s="28" t="e">
        <f t="shared" si="45"/>
        <v>#N/A</v>
      </c>
      <c r="O42" s="28" t="e">
        <f t="shared" si="46"/>
        <v>#N/A</v>
      </c>
      <c r="P42" s="40" t="e">
        <f t="shared" si="47"/>
        <v>#N/A</v>
      </c>
      <c r="Q42" s="41" t="e">
        <f t="shared" si="48"/>
        <v>#N/A</v>
      </c>
      <c r="R42" s="28" t="e">
        <f t="shared" si="49"/>
        <v>#N/A</v>
      </c>
      <c r="S42" s="28" t="e">
        <f t="shared" si="50"/>
        <v>#N/A</v>
      </c>
      <c r="T42" s="164" t="e">
        <f t="shared" si="51"/>
        <v>#N/A</v>
      </c>
      <c r="U42" s="190" t="e">
        <f t="shared" si="52"/>
        <v>#N/A</v>
      </c>
      <c r="V42" s="196" t="e">
        <f t="shared" si="53"/>
        <v>#N/A</v>
      </c>
      <c r="W42" s="28" t="e">
        <f>INDEX(BK1:BK54,MATCH(C42,$DX1:$DX54,0))</f>
        <v>#N/A</v>
      </c>
      <c r="X42" s="28" t="e">
        <f t="shared" si="54"/>
        <v>#N/A</v>
      </c>
      <c r="Y42" s="28" t="e">
        <f t="shared" si="55"/>
        <v>#N/A</v>
      </c>
      <c r="Z42" s="28" t="e">
        <f t="shared" si="56"/>
        <v>#N/A</v>
      </c>
      <c r="AA42" s="164" t="e">
        <f t="shared" si="57"/>
        <v>#N/A</v>
      </c>
      <c r="AB42" s="187" t="e">
        <f t="shared" si="58"/>
        <v>#N/A</v>
      </c>
      <c r="AC42" s="197" t="e">
        <f t="shared" si="59"/>
        <v>#N/A</v>
      </c>
      <c r="AD42" s="173" t="e">
        <f t="shared" si="60"/>
        <v>#N/A</v>
      </c>
      <c r="AE42" s="43" t="e">
        <f t="shared" si="61"/>
        <v>#N/A</v>
      </c>
      <c r="AF42" s="44" t="e">
        <f t="shared" si="62"/>
        <v>#N/A</v>
      </c>
      <c r="AG42" s="247" t="e">
        <f t="shared" si="63"/>
        <v>#N/A</v>
      </c>
      <c r="AH42" s="233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33"/>
      <c r="EC42" s="133"/>
      <c r="ED42" s="109"/>
    </row>
    <row r="43" spans="1:134" ht="16" customHeight="1" x14ac:dyDescent="0.15">
      <c r="A43" s="8"/>
      <c r="B43" s="8"/>
      <c r="C43" s="119">
        <v>15</v>
      </c>
      <c r="D43" s="81" t="e">
        <f t="shared" si="40"/>
        <v>#N/A</v>
      </c>
      <c r="E43" s="82" t="e">
        <f t="shared" si="41"/>
        <v>#N/A</v>
      </c>
      <c r="F43" s="82" t="e">
        <f t="shared" si="42"/>
        <v>#N/A</v>
      </c>
      <c r="G43" s="82" t="e">
        <f t="shared" si="43"/>
        <v>#N/A</v>
      </c>
      <c r="H43" s="46"/>
      <c r="I43" s="46"/>
      <c r="J43" s="83"/>
      <c r="K43" s="359"/>
      <c r="L43" s="359"/>
      <c r="M43" s="41" t="e">
        <f t="shared" si="44"/>
        <v>#N/A</v>
      </c>
      <c r="N43" s="28" t="e">
        <f t="shared" si="45"/>
        <v>#N/A</v>
      </c>
      <c r="O43" s="28" t="e">
        <f t="shared" si="46"/>
        <v>#N/A</v>
      </c>
      <c r="P43" s="40" t="e">
        <f t="shared" si="47"/>
        <v>#N/A</v>
      </c>
      <c r="Q43" s="41" t="e">
        <f t="shared" si="48"/>
        <v>#N/A</v>
      </c>
      <c r="R43" s="28" t="e">
        <f t="shared" si="49"/>
        <v>#N/A</v>
      </c>
      <c r="S43" s="28" t="e">
        <f t="shared" si="50"/>
        <v>#N/A</v>
      </c>
      <c r="T43" s="164" t="e">
        <f t="shared" si="51"/>
        <v>#N/A</v>
      </c>
      <c r="U43" s="190" t="e">
        <f t="shared" si="52"/>
        <v>#N/A</v>
      </c>
      <c r="V43" s="196" t="e">
        <f t="shared" si="53"/>
        <v>#N/A</v>
      </c>
      <c r="W43" s="28" t="e">
        <f>INDEX(BK1:BK54,MATCH(C43,$DX1:$DX54,0))</f>
        <v>#N/A</v>
      </c>
      <c r="X43" s="28" t="e">
        <f t="shared" si="54"/>
        <v>#N/A</v>
      </c>
      <c r="Y43" s="28" t="e">
        <f t="shared" si="55"/>
        <v>#N/A</v>
      </c>
      <c r="Z43" s="28" t="e">
        <f t="shared" si="56"/>
        <v>#N/A</v>
      </c>
      <c r="AA43" s="164" t="e">
        <f t="shared" si="57"/>
        <v>#N/A</v>
      </c>
      <c r="AB43" s="187" t="e">
        <f t="shared" si="58"/>
        <v>#N/A</v>
      </c>
      <c r="AC43" s="197" t="e">
        <f t="shared" si="59"/>
        <v>#N/A</v>
      </c>
      <c r="AD43" s="173" t="e">
        <f t="shared" si="60"/>
        <v>#N/A</v>
      </c>
      <c r="AE43" s="43" t="e">
        <f t="shared" si="61"/>
        <v>#N/A</v>
      </c>
      <c r="AF43" s="44" t="e">
        <f t="shared" si="62"/>
        <v>#N/A</v>
      </c>
      <c r="AG43" s="247" t="e">
        <f t="shared" si="63"/>
        <v>#N/A</v>
      </c>
      <c r="AH43" s="233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33"/>
      <c r="EC43" s="133"/>
      <c r="ED43" s="109"/>
    </row>
    <row r="44" spans="1:134" ht="16.5" customHeight="1" thickBot="1" x14ac:dyDescent="0.2">
      <c r="A44" s="8"/>
      <c r="B44" s="8"/>
      <c r="C44" s="119">
        <v>16</v>
      </c>
      <c r="D44" s="84" t="e">
        <f t="shared" si="40"/>
        <v>#N/A</v>
      </c>
      <c r="E44" s="85" t="e">
        <f t="shared" si="41"/>
        <v>#N/A</v>
      </c>
      <c r="F44" s="85" t="e">
        <f t="shared" si="42"/>
        <v>#N/A</v>
      </c>
      <c r="G44" s="85" t="e">
        <f t="shared" si="43"/>
        <v>#N/A</v>
      </c>
      <c r="H44" s="47"/>
      <c r="I44" s="47"/>
      <c r="J44" s="86"/>
      <c r="K44" s="395"/>
      <c r="L44" s="395"/>
      <c r="M44" s="50" t="e">
        <f t="shared" si="44"/>
        <v>#N/A</v>
      </c>
      <c r="N44" s="48" t="e">
        <f t="shared" si="45"/>
        <v>#N/A</v>
      </c>
      <c r="O44" s="48" t="e">
        <f t="shared" si="46"/>
        <v>#N/A</v>
      </c>
      <c r="P44" s="49" t="e">
        <f t="shared" si="47"/>
        <v>#N/A</v>
      </c>
      <c r="Q44" s="50" t="e">
        <f t="shared" si="48"/>
        <v>#N/A</v>
      </c>
      <c r="R44" s="48" t="e">
        <f t="shared" si="49"/>
        <v>#N/A</v>
      </c>
      <c r="S44" s="48" t="e">
        <f t="shared" si="50"/>
        <v>#N/A</v>
      </c>
      <c r="T44" s="165" t="e">
        <f t="shared" si="51"/>
        <v>#N/A</v>
      </c>
      <c r="U44" s="191" t="e">
        <f t="shared" si="52"/>
        <v>#N/A</v>
      </c>
      <c r="V44" s="248" t="e">
        <f t="shared" si="53"/>
        <v>#N/A</v>
      </c>
      <c r="W44" s="249" t="e">
        <f>INDEX(BK1:BK54,MATCH(C44,$DX1:$DX54,0))</f>
        <v>#N/A</v>
      </c>
      <c r="X44" s="249" t="e">
        <f t="shared" si="54"/>
        <v>#N/A</v>
      </c>
      <c r="Y44" s="249" t="e">
        <f t="shared" si="55"/>
        <v>#N/A</v>
      </c>
      <c r="Z44" s="249" t="e">
        <f t="shared" si="56"/>
        <v>#N/A</v>
      </c>
      <c r="AA44" s="250" t="e">
        <f t="shared" si="57"/>
        <v>#N/A</v>
      </c>
      <c r="AB44" s="251" t="e">
        <f t="shared" si="58"/>
        <v>#N/A</v>
      </c>
      <c r="AC44" s="252" t="e">
        <f t="shared" si="59"/>
        <v>#N/A</v>
      </c>
      <c r="AD44" s="174" t="e">
        <f t="shared" si="60"/>
        <v>#N/A</v>
      </c>
      <c r="AE44" s="52" t="e">
        <f t="shared" si="61"/>
        <v>#N/A</v>
      </c>
      <c r="AF44" s="53" t="e">
        <f t="shared" si="62"/>
        <v>#N/A</v>
      </c>
      <c r="AG44" s="150" t="e">
        <f t="shared" si="63"/>
        <v>#N/A</v>
      </c>
      <c r="AH44" s="233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33"/>
      <c r="EC44" s="133"/>
      <c r="ED44" s="109"/>
    </row>
    <row r="45" spans="1:134" ht="16.5" customHeight="1" x14ac:dyDescent="0.15">
      <c r="A45" s="8"/>
      <c r="B45" s="8"/>
      <c r="C45" s="120"/>
      <c r="D45" s="206"/>
      <c r="E45" s="206"/>
      <c r="F45" s="206"/>
      <c r="G45" s="206"/>
      <c r="H45" s="205"/>
      <c r="I45" s="204"/>
      <c r="J45" s="212"/>
      <c r="K45" s="206"/>
      <c r="L45" s="206"/>
      <c r="M45" s="206"/>
      <c r="N45" s="206"/>
      <c r="O45" s="206"/>
      <c r="P45" s="206"/>
      <c r="Q45" s="206"/>
      <c r="R45" s="206"/>
      <c r="S45" s="206"/>
      <c r="T45" s="210"/>
      <c r="U45" s="206"/>
      <c r="V45" s="121"/>
      <c r="W45" s="121"/>
      <c r="X45" s="121"/>
      <c r="Y45" s="121"/>
      <c r="Z45" s="121"/>
      <c r="AA45" s="121"/>
      <c r="AB45" s="121"/>
      <c r="AC45" s="121"/>
      <c r="AD45" s="206"/>
      <c r="AE45" s="206"/>
      <c r="AF45" s="206"/>
      <c r="AG45" s="206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33"/>
      <c r="EC45" s="133"/>
      <c r="ED45" s="109"/>
    </row>
    <row r="46" spans="1:134" ht="16" customHeight="1" x14ac:dyDescent="0.15">
      <c r="A46" s="8"/>
      <c r="B46" s="112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33"/>
      <c r="EC46" s="133"/>
      <c r="ED46" s="109"/>
    </row>
    <row r="47" spans="1:134" ht="16" customHeight="1" x14ac:dyDescent="0.15">
      <c r="A47" s="8"/>
      <c r="B47" s="11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33"/>
      <c r="EC47" s="133"/>
      <c r="ED47" s="109"/>
    </row>
    <row r="48" spans="1:134" ht="16" customHeight="1" x14ac:dyDescent="0.15">
      <c r="A48" s="8"/>
      <c r="B48" s="112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33"/>
      <c r="EC48" s="133"/>
      <c r="ED48" s="109"/>
    </row>
    <row r="49" spans="1:134" ht="16" customHeight="1" x14ac:dyDescent="0.15">
      <c r="A49" s="8"/>
      <c r="B49" s="112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33"/>
      <c r="EC49" s="133"/>
      <c r="ED49" s="109"/>
    </row>
    <row r="50" spans="1:134" ht="16" customHeight="1" x14ac:dyDescent="0.15">
      <c r="A50" s="8"/>
      <c r="B50" s="112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33"/>
      <c r="EC50" s="133"/>
      <c r="ED50" s="109"/>
    </row>
    <row r="51" spans="1:134" ht="16" customHeight="1" x14ac:dyDescent="0.15">
      <c r="A51" s="8"/>
      <c r="B51" s="112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33"/>
      <c r="EC51" s="133"/>
      <c r="ED51" s="109"/>
    </row>
    <row r="52" spans="1:134" ht="16" customHeight="1" x14ac:dyDescent="0.15">
      <c r="A52" s="8"/>
      <c r="B52" s="112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33"/>
      <c r="EC52" s="133"/>
      <c r="ED52" s="109"/>
    </row>
    <row r="53" spans="1:134" ht="16" customHeight="1" x14ac:dyDescent="0.15">
      <c r="A53" s="8"/>
      <c r="B53" s="112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33"/>
      <c r="EC53" s="133"/>
      <c r="ED53" s="109"/>
    </row>
    <row r="54" spans="1:134" ht="16" customHeight="1" x14ac:dyDescent="0.15">
      <c r="A54" s="8"/>
      <c r="B54" s="112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33"/>
      <c r="EC54" s="133"/>
      <c r="ED54" s="109"/>
    </row>
    <row r="55" spans="1:134" ht="12.75" customHeight="1" x14ac:dyDescent="0.15"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</row>
    <row r="56" spans="1:134" ht="12.75" customHeight="1" x14ac:dyDescent="0.15"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</row>
    <row r="57" spans="1:134" ht="12.75" customHeight="1" x14ac:dyDescent="0.15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</row>
    <row r="58" spans="1:134" ht="12.75" customHeight="1" x14ac:dyDescent="0.15"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</row>
    <row r="59" spans="1:134" ht="12.75" customHeight="1" x14ac:dyDescent="0.15"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</row>
  </sheetData>
  <mergeCells count="33">
    <mergeCell ref="EB2:ED2"/>
    <mergeCell ref="AD27:AG27"/>
    <mergeCell ref="DJ2:DK2"/>
    <mergeCell ref="W3:AA3"/>
    <mergeCell ref="AB3:AF3"/>
    <mergeCell ref="CN3:CQ3"/>
    <mergeCell ref="CR3:CU3"/>
    <mergeCell ref="BQ3:BU3"/>
    <mergeCell ref="BV3:BZ3"/>
    <mergeCell ref="CA3:CE3"/>
    <mergeCell ref="CF3:CI3"/>
    <mergeCell ref="BL3:BP3"/>
    <mergeCell ref="V27:AC27"/>
    <mergeCell ref="BB2:DI2"/>
    <mergeCell ref="R3:V3"/>
    <mergeCell ref="M3:Q3"/>
    <mergeCell ref="CJ3:CM3"/>
    <mergeCell ref="D1:EC1"/>
    <mergeCell ref="AG2:AZ2"/>
    <mergeCell ref="Q27:U27"/>
    <mergeCell ref="M27:P27"/>
    <mergeCell ref="M2:AF2"/>
    <mergeCell ref="AG3:AK3"/>
    <mergeCell ref="AL3:AP3"/>
    <mergeCell ref="AQ3:AU3"/>
    <mergeCell ref="CV3:CY3"/>
    <mergeCell ref="CZ3:DC3"/>
    <mergeCell ref="DE3:DH3"/>
    <mergeCell ref="AV3:AZ3"/>
    <mergeCell ref="BB3:BF3"/>
    <mergeCell ref="BG3:BK3"/>
    <mergeCell ref="D2:G2"/>
    <mergeCell ref="K2:L2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IX42"/>
  <sheetViews>
    <sheetView showGridLines="0" topLeftCell="C16" zoomScale="125" workbookViewId="0">
      <selection activeCell="C32" sqref="A32:XFD32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4" width="8.625" style="1" customWidth="1"/>
    <col min="5" max="5" width="3.875" style="1" customWidth="1"/>
    <col min="6" max="6" width="8.25" style="1" customWidth="1"/>
    <col min="7" max="7" width="9.625" style="1" customWidth="1"/>
    <col min="8" max="8" width="11" style="1" customWidth="1"/>
    <col min="9" max="11" width="8.625" style="1" hidden="1" customWidth="1"/>
    <col min="12" max="13" width="8.625" style="1" customWidth="1"/>
    <col min="14" max="14" width="4.25" style="1" customWidth="1"/>
    <col min="15" max="15" width="4.125" style="1" customWidth="1"/>
    <col min="16" max="16" width="4" style="1" customWidth="1"/>
    <col min="17" max="17" width="4.25" style="1" customWidth="1"/>
    <col min="18" max="18" width="4.375" style="1" customWidth="1"/>
    <col min="19" max="19" width="4.625" style="1" customWidth="1"/>
    <col min="20" max="20" width="4.375" style="1" customWidth="1"/>
    <col min="21" max="21" width="4" style="1" customWidth="1"/>
    <col min="22" max="22" width="4.75" style="1" customWidth="1"/>
    <col min="23" max="23" width="5" style="1" customWidth="1"/>
    <col min="24" max="24" width="5.125" style="1" customWidth="1"/>
    <col min="25" max="25" width="4.375" style="1" customWidth="1"/>
    <col min="26" max="26" width="4.125" style="1" customWidth="1"/>
    <col min="27" max="27" width="3.875" style="1" customWidth="1"/>
    <col min="28" max="28" width="4.5" style="1" customWidth="1"/>
    <col min="29" max="29" width="4.75" style="1" customWidth="1"/>
    <col min="30" max="30" width="5" style="1" customWidth="1"/>
    <col min="31" max="31" width="5.625" style="1" customWidth="1"/>
    <col min="32" max="32" width="5.375" style="1" customWidth="1"/>
    <col min="33" max="33" width="5.5" style="1" customWidth="1"/>
    <col min="34" max="34" width="6" style="1" customWidth="1"/>
    <col min="35" max="38" width="5.375" style="1" customWidth="1"/>
    <col min="39" max="47" width="4.75" style="1" customWidth="1"/>
    <col min="48" max="48" width="4.125" style="1" customWidth="1"/>
    <col min="49" max="49" width="4.5" style="1" customWidth="1"/>
    <col min="50" max="50" width="4" style="1" customWidth="1"/>
    <col min="51" max="51" width="4.625" style="1" customWidth="1"/>
    <col min="52" max="52" width="5.625" style="1" customWidth="1"/>
    <col min="53" max="53" width="4.375" style="1" customWidth="1"/>
    <col min="54" max="54" width="5.125" style="1" customWidth="1"/>
    <col min="55" max="64" width="4.875" style="1" customWidth="1"/>
    <col min="65" max="74" width="5.375" style="1" customWidth="1"/>
    <col min="75" max="84" width="5.125" style="1" customWidth="1"/>
    <col min="85" max="109" width="2.625" style="1" customWidth="1"/>
    <col min="110" max="114" width="3.625" style="1" customWidth="1"/>
    <col min="115" max="115" width="5.625" style="1" customWidth="1"/>
    <col min="116" max="116" width="5.75" style="1" customWidth="1"/>
    <col min="117" max="133" width="8.625" style="1" hidden="1" customWidth="1"/>
    <col min="134" max="258" width="8.625" style="1" customWidth="1"/>
  </cols>
  <sheetData>
    <row r="1" spans="1:136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488"/>
      <c r="EE1" s="488"/>
      <c r="EF1" s="202"/>
    </row>
    <row r="2" spans="1:136" ht="17" customHeight="1" thickBot="1" x14ac:dyDescent="0.2">
      <c r="A2" s="10"/>
      <c r="B2" s="10"/>
      <c r="C2" s="120"/>
      <c r="D2" s="532" t="s">
        <v>65</v>
      </c>
      <c r="E2" s="522"/>
      <c r="F2" s="522"/>
      <c r="G2" s="522"/>
      <c r="H2" s="523"/>
      <c r="I2" s="88"/>
      <c r="J2" s="12"/>
      <c r="K2" s="113"/>
      <c r="L2" s="501" t="s">
        <v>101</v>
      </c>
      <c r="M2" s="502"/>
      <c r="N2" s="492" t="s">
        <v>21</v>
      </c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4"/>
      <c r="AH2" s="525" t="s">
        <v>22</v>
      </c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7"/>
      <c r="BB2" s="145" t="s">
        <v>94</v>
      </c>
      <c r="BC2" s="498" t="s">
        <v>23</v>
      </c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499"/>
      <c r="DJ2" s="500"/>
      <c r="DK2" s="501" t="s">
        <v>101</v>
      </c>
      <c r="DL2" s="502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8"/>
      <c r="EC2" s="10"/>
      <c r="ED2" s="503" t="s">
        <v>96</v>
      </c>
      <c r="EE2" s="503"/>
      <c r="EF2" s="503"/>
    </row>
    <row r="3" spans="1:136" ht="84" customHeight="1" x14ac:dyDescent="0.15">
      <c r="A3" s="10"/>
      <c r="B3" s="10"/>
      <c r="C3" s="120"/>
      <c r="D3" s="354" t="s">
        <v>1</v>
      </c>
      <c r="E3" s="13"/>
      <c r="F3" s="14" t="s">
        <v>2</v>
      </c>
      <c r="G3" s="14" t="s">
        <v>3</v>
      </c>
      <c r="H3" s="355" t="s">
        <v>4</v>
      </c>
      <c r="I3" s="322"/>
      <c r="J3" s="15"/>
      <c r="K3" s="334"/>
      <c r="L3" s="400" t="s">
        <v>45</v>
      </c>
      <c r="M3" s="357" t="s">
        <v>95</v>
      </c>
      <c r="N3" s="512" t="s">
        <v>24</v>
      </c>
      <c r="O3" s="513"/>
      <c r="P3" s="513"/>
      <c r="Q3" s="513"/>
      <c r="R3" s="514"/>
      <c r="S3" s="516" t="s">
        <v>25</v>
      </c>
      <c r="T3" s="513"/>
      <c r="U3" s="513"/>
      <c r="V3" s="513"/>
      <c r="W3" s="514"/>
      <c r="X3" s="516" t="s">
        <v>26</v>
      </c>
      <c r="Y3" s="513"/>
      <c r="Z3" s="513"/>
      <c r="AA3" s="513"/>
      <c r="AB3" s="514"/>
      <c r="AC3" s="516" t="s">
        <v>27</v>
      </c>
      <c r="AD3" s="513"/>
      <c r="AE3" s="513"/>
      <c r="AF3" s="513"/>
      <c r="AG3" s="517"/>
      <c r="AH3" s="515" t="s">
        <v>28</v>
      </c>
      <c r="AI3" s="505"/>
      <c r="AJ3" s="505"/>
      <c r="AK3" s="505"/>
      <c r="AL3" s="506"/>
      <c r="AM3" s="504" t="s">
        <v>29</v>
      </c>
      <c r="AN3" s="505"/>
      <c r="AO3" s="505"/>
      <c r="AP3" s="505"/>
      <c r="AQ3" s="506"/>
      <c r="AR3" s="504" t="s">
        <v>30</v>
      </c>
      <c r="AS3" s="505"/>
      <c r="AT3" s="505"/>
      <c r="AU3" s="505"/>
      <c r="AV3" s="506"/>
      <c r="AW3" s="504" t="s">
        <v>31</v>
      </c>
      <c r="AX3" s="505"/>
      <c r="AY3" s="505"/>
      <c r="AZ3" s="505"/>
      <c r="BA3" s="519"/>
      <c r="BB3" s="361" t="s">
        <v>111</v>
      </c>
      <c r="BC3" s="515" t="s">
        <v>32</v>
      </c>
      <c r="BD3" s="505"/>
      <c r="BE3" s="505"/>
      <c r="BF3" s="505"/>
      <c r="BG3" s="506"/>
      <c r="BH3" s="504" t="s">
        <v>33</v>
      </c>
      <c r="BI3" s="505"/>
      <c r="BJ3" s="505"/>
      <c r="BK3" s="505"/>
      <c r="BL3" s="506"/>
      <c r="BM3" s="518" t="s">
        <v>110</v>
      </c>
      <c r="BN3" s="505"/>
      <c r="BO3" s="505"/>
      <c r="BP3" s="505"/>
      <c r="BQ3" s="506"/>
      <c r="BR3" s="504" t="s">
        <v>34</v>
      </c>
      <c r="BS3" s="505"/>
      <c r="BT3" s="505"/>
      <c r="BU3" s="505"/>
      <c r="BV3" s="506"/>
      <c r="BW3" s="504" t="s">
        <v>35</v>
      </c>
      <c r="BX3" s="505"/>
      <c r="BY3" s="505"/>
      <c r="BZ3" s="505"/>
      <c r="CA3" s="506"/>
      <c r="CB3" s="518" t="s">
        <v>108</v>
      </c>
      <c r="CC3" s="505"/>
      <c r="CD3" s="505"/>
      <c r="CE3" s="505"/>
      <c r="CF3" s="507"/>
      <c r="CG3" s="520" t="s">
        <v>36</v>
      </c>
      <c r="CH3" s="505"/>
      <c r="CI3" s="505"/>
      <c r="CJ3" s="506"/>
      <c r="CK3" s="504" t="s">
        <v>37</v>
      </c>
      <c r="CL3" s="505"/>
      <c r="CM3" s="505"/>
      <c r="CN3" s="506"/>
      <c r="CO3" s="504" t="s">
        <v>38</v>
      </c>
      <c r="CP3" s="505"/>
      <c r="CQ3" s="505"/>
      <c r="CR3" s="506"/>
      <c r="CS3" s="504" t="s">
        <v>39</v>
      </c>
      <c r="CT3" s="505"/>
      <c r="CU3" s="505"/>
      <c r="CV3" s="506"/>
      <c r="CW3" s="524" t="s">
        <v>40</v>
      </c>
      <c r="CX3" s="509"/>
      <c r="CY3" s="509"/>
      <c r="CZ3" s="510"/>
      <c r="DA3" s="504" t="s">
        <v>41</v>
      </c>
      <c r="DB3" s="505"/>
      <c r="DC3" s="505"/>
      <c r="DD3" s="507"/>
      <c r="DE3" s="383" t="s">
        <v>109</v>
      </c>
      <c r="DF3" s="520" t="s">
        <v>42</v>
      </c>
      <c r="DG3" s="505"/>
      <c r="DH3" s="505"/>
      <c r="DI3" s="506"/>
      <c r="DJ3" s="349" t="s">
        <v>43</v>
      </c>
      <c r="DK3" s="364" t="s">
        <v>95</v>
      </c>
      <c r="DL3" s="16" t="s">
        <v>45</v>
      </c>
      <c r="DM3" s="17" t="s">
        <v>24</v>
      </c>
      <c r="DN3" s="18" t="s">
        <v>46</v>
      </c>
      <c r="DO3" s="18" t="s">
        <v>47</v>
      </c>
      <c r="DP3" s="19" t="s">
        <v>48</v>
      </c>
      <c r="DQ3" s="20" t="s">
        <v>49</v>
      </c>
      <c r="DR3" s="19" t="s">
        <v>47</v>
      </c>
      <c r="DS3" s="18" t="s">
        <v>50</v>
      </c>
      <c r="DT3" s="18" t="s">
        <v>51</v>
      </c>
      <c r="DU3" s="18" t="s">
        <v>47</v>
      </c>
      <c r="DV3" s="20" t="s">
        <v>52</v>
      </c>
      <c r="DW3" s="20" t="s">
        <v>53</v>
      </c>
      <c r="DX3" s="21" t="s">
        <v>54</v>
      </c>
      <c r="DY3" s="20" t="s">
        <v>55</v>
      </c>
      <c r="DZ3" s="22">
        <f>LARGE(DK4:DK23,1)</f>
        <v>156.33333333333334</v>
      </c>
      <c r="EA3" s="23" t="s">
        <v>56</v>
      </c>
      <c r="EB3" s="24"/>
      <c r="EC3" s="10"/>
      <c r="ED3" s="146" t="s">
        <v>97</v>
      </c>
      <c r="EE3" s="146" t="s">
        <v>98</v>
      </c>
      <c r="EF3" s="146" t="s">
        <v>99</v>
      </c>
    </row>
    <row r="4" spans="1:136" ht="16" customHeight="1" x14ac:dyDescent="0.15">
      <c r="A4" s="10"/>
      <c r="B4" s="10"/>
      <c r="C4" s="120"/>
      <c r="D4" s="329" t="str">
        <f>classi!B150</f>
        <v>FS2_1</v>
      </c>
      <c r="E4" s="25"/>
      <c r="F4" s="25" t="str">
        <f>classi!C150</f>
        <v>Marina</v>
      </c>
      <c r="G4" s="25" t="str">
        <f>classi!D150</f>
        <v>Samsonova</v>
      </c>
      <c r="H4" s="330" t="str">
        <f>classi!E150</f>
        <v>Zar</v>
      </c>
      <c r="I4" s="323"/>
      <c r="J4" s="26"/>
      <c r="K4" s="335"/>
      <c r="L4" s="397">
        <f>DL4</f>
        <v>2</v>
      </c>
      <c r="M4" s="405">
        <f>DK4</f>
        <v>152.33333333333331</v>
      </c>
      <c r="N4" s="338">
        <v>19</v>
      </c>
      <c r="O4" s="105">
        <v>19</v>
      </c>
      <c r="P4" s="105">
        <v>18</v>
      </c>
      <c r="Q4" s="27"/>
      <c r="R4" s="28">
        <f>AVERAGE(N4:O4,P4)</f>
        <v>18.666666666666668</v>
      </c>
      <c r="S4" s="338">
        <v>19</v>
      </c>
      <c r="T4" s="105">
        <v>19</v>
      </c>
      <c r="U4" s="105">
        <v>19</v>
      </c>
      <c r="V4" s="27"/>
      <c r="W4" s="28">
        <f>AVERAGE(S4:U4)</f>
        <v>19</v>
      </c>
      <c r="X4" s="338">
        <v>20</v>
      </c>
      <c r="Y4" s="105">
        <v>21</v>
      </c>
      <c r="Z4" s="105">
        <v>20</v>
      </c>
      <c r="AA4" s="27"/>
      <c r="AB4" s="28">
        <f>AVERAGE(X4:Z4)</f>
        <v>20.333333333333332</v>
      </c>
      <c r="AC4" s="338">
        <v>19</v>
      </c>
      <c r="AD4" s="105">
        <v>20</v>
      </c>
      <c r="AE4" s="105">
        <v>19</v>
      </c>
      <c r="AF4" s="27"/>
      <c r="AG4" s="339">
        <f>AVERAGE(AC4:AE4)</f>
        <v>19.333333333333332</v>
      </c>
      <c r="AH4" s="342">
        <v>19</v>
      </c>
      <c r="AI4" s="107">
        <v>20</v>
      </c>
      <c r="AJ4" s="107">
        <v>19</v>
      </c>
      <c r="AK4" s="27"/>
      <c r="AL4" s="28">
        <f>AVERAGE(AH4:AJ4)</f>
        <v>19.333333333333332</v>
      </c>
      <c r="AM4" s="342">
        <v>17</v>
      </c>
      <c r="AN4" s="107">
        <v>20</v>
      </c>
      <c r="AO4" s="107">
        <v>18</v>
      </c>
      <c r="AP4" s="27"/>
      <c r="AQ4" s="28">
        <f>AVERAGE(AM4:AO4)</f>
        <v>18.333333333333332</v>
      </c>
      <c r="AR4" s="107">
        <v>18</v>
      </c>
      <c r="AS4" s="107">
        <v>19</v>
      </c>
      <c r="AT4" s="107">
        <v>19</v>
      </c>
      <c r="AU4" s="27"/>
      <c r="AV4" s="28">
        <f>AVERAGE(AR4:AT4)</f>
        <v>18.666666666666668</v>
      </c>
      <c r="AW4" s="107">
        <v>18</v>
      </c>
      <c r="AX4" s="107">
        <v>19</v>
      </c>
      <c r="AY4" s="107">
        <v>19</v>
      </c>
      <c r="AZ4" s="27"/>
      <c r="BA4" s="339">
        <f>AVERAGE(AW4:AY4)</f>
        <v>18.666666666666668</v>
      </c>
      <c r="BB4" s="362">
        <f>R4+W4+AB4+AG4+AL4+AQ4+AV4+BA4</f>
        <v>152.33333333333331</v>
      </c>
      <c r="BC4" s="350">
        <v>0</v>
      </c>
      <c r="BD4" s="29">
        <v>0</v>
      </c>
      <c r="BE4" s="29">
        <v>0</v>
      </c>
      <c r="BF4" s="30"/>
      <c r="BG4" s="28">
        <f>AVERAGE(BC4:BE4)</f>
        <v>0</v>
      </c>
      <c r="BH4" s="29">
        <v>0</v>
      </c>
      <c r="BI4" s="29">
        <v>0</v>
      </c>
      <c r="BJ4" s="29">
        <v>0</v>
      </c>
      <c r="BK4" s="30"/>
      <c r="BL4" s="28">
        <f>AVERAGE(BH4:BJ4)</f>
        <v>0</v>
      </c>
      <c r="BM4" s="29">
        <v>0</v>
      </c>
      <c r="BN4" s="29">
        <v>0</v>
      </c>
      <c r="BO4" s="29">
        <v>0</v>
      </c>
      <c r="BP4" s="30"/>
      <c r="BQ4" s="28">
        <f>AVERAGE(BM4:BO4)</f>
        <v>0</v>
      </c>
      <c r="BR4" s="29">
        <v>0</v>
      </c>
      <c r="BS4" s="29">
        <v>0</v>
      </c>
      <c r="BT4" s="29">
        <v>0</v>
      </c>
      <c r="BU4" s="30"/>
      <c r="BV4" s="28">
        <f>AVERAGE(BR4:BT4)</f>
        <v>0</v>
      </c>
      <c r="BW4" s="31">
        <v>0</v>
      </c>
      <c r="BX4" s="31">
        <v>0</v>
      </c>
      <c r="BY4" s="31">
        <v>0</v>
      </c>
      <c r="BZ4" s="30"/>
      <c r="CA4" s="28">
        <f>AVERAGE(BW4:BY4)</f>
        <v>0</v>
      </c>
      <c r="CB4" s="31">
        <v>0</v>
      </c>
      <c r="CC4" s="31">
        <v>0</v>
      </c>
      <c r="CD4" s="31">
        <v>0</v>
      </c>
      <c r="CE4" s="32"/>
      <c r="CF4" s="33">
        <f>AVERAGE(CB4:CD4)</f>
        <v>0</v>
      </c>
      <c r="CG4" s="34"/>
      <c r="CH4" s="35"/>
      <c r="CI4" s="35"/>
      <c r="CJ4" s="30"/>
      <c r="CK4" s="35"/>
      <c r="CL4" s="35"/>
      <c r="CM4" s="35"/>
      <c r="CN4" s="30"/>
      <c r="CO4" s="35"/>
      <c r="CP4" s="35"/>
      <c r="CQ4" s="35"/>
      <c r="CR4" s="30"/>
      <c r="CS4" s="35"/>
      <c r="CT4" s="35"/>
      <c r="CU4" s="35"/>
      <c r="CV4" s="30"/>
      <c r="CW4" s="35"/>
      <c r="CX4" s="35"/>
      <c r="CY4" s="35"/>
      <c r="CZ4" s="30"/>
      <c r="DA4" s="35"/>
      <c r="DB4" s="35"/>
      <c r="DC4" s="35"/>
      <c r="DD4" s="36"/>
      <c r="DE4" s="37"/>
      <c r="DF4" s="38">
        <f>SUM(BC4,BH4,BM4,BR4,BW4,CB4)</f>
        <v>0</v>
      </c>
      <c r="DG4" s="39">
        <f>SUM(BD4,BI4,BN4,BS4,BX4,CC4)</f>
        <v>0</v>
      </c>
      <c r="DH4" s="39">
        <f>BE4+BJ4+BO4+BT4+BY4+CD4</f>
        <v>0</v>
      </c>
      <c r="DI4" s="27"/>
      <c r="DJ4" s="351">
        <f t="shared" ref="DJ4:DJ23" si="0">BG4+BL4+BV4+BQ4+CA4+CF4</f>
        <v>0</v>
      </c>
      <c r="DK4" s="158">
        <f t="shared" ref="DK4:DK23" si="1">BB4-DJ4</f>
        <v>152.33333333333331</v>
      </c>
      <c r="DL4" s="110">
        <f t="shared" ref="DL4:DL23" si="2">RANK(DK4,$DK$4:$DK$23,0)</f>
        <v>2</v>
      </c>
      <c r="DM4" s="41">
        <f t="shared" ref="DM4:DM23" si="3">R4</f>
        <v>18.666666666666668</v>
      </c>
      <c r="DN4" s="28">
        <f t="shared" ref="DN4:DN23" si="4">DK4*10^3+DM4</f>
        <v>152351.99999999997</v>
      </c>
      <c r="DO4" s="28">
        <f t="shared" ref="DO4:DO23" si="5">RANK(DN4,$DN$4:$DN$23,0)</f>
        <v>2</v>
      </c>
      <c r="DP4" s="28">
        <f t="shared" ref="DP4:DP23" si="6">AL4</f>
        <v>19.333333333333332</v>
      </c>
      <c r="DQ4" s="28">
        <f t="shared" ref="DQ4:DQ23" si="7">(DK4*10^3+DM4)*10^3+DP4</f>
        <v>152352019.33333331</v>
      </c>
      <c r="DR4" s="28">
        <f t="shared" ref="DR4:DR23" si="8">RANK(DQ4,$DQ$4:$DQ$23,0)</f>
        <v>2</v>
      </c>
      <c r="DS4" s="42">
        <f t="shared" ref="DS4:DS23" si="9">W4</f>
        <v>19</v>
      </c>
      <c r="DT4" s="42">
        <f t="shared" ref="DT4:DT24" si="10">((DK4*10^3+DM4)*10^3+DP4)*10^3+DS4</f>
        <v>152352019352.33331</v>
      </c>
      <c r="DU4" s="42">
        <f t="shared" ref="DU4:DU23" si="11">RANK(DT4,$DT$4:$DT$23,0)</f>
        <v>2</v>
      </c>
      <c r="DV4" s="42">
        <f t="shared" ref="DV4:DV23" si="12">AQ4</f>
        <v>18.333333333333332</v>
      </c>
      <c r="DW4" s="42">
        <f t="shared" ref="DW4:DW23" si="13">(((DK4*10^3+DM4)*10^3+DP4)*10^3+DS4)*10^3+DV4</f>
        <v>152352019352351.66</v>
      </c>
      <c r="DX4" s="43">
        <f t="shared" ref="DX4:DX23" si="14">IF(F4&gt;0,RANK(DW4,$DW$4:$DW$23,0),20)</f>
        <v>2</v>
      </c>
      <c r="DY4" s="42">
        <f>IF(DX4&lt;&gt;20,RANK(DX4,$DX$4:$DX$23,1)+COUNTIF(DX$4:DX4,DX4)-1,20)</f>
        <v>2</v>
      </c>
      <c r="DZ4" s="44">
        <f t="shared" ref="DZ4:DZ23" si="15">DK4/$DZ$3</f>
        <v>0.9744136460554369</v>
      </c>
      <c r="EA4" s="45" t="str">
        <f t="shared" ref="EA4:EA23" si="16">IF(COUNTIF(CG4:DD4,"x")&gt;0,"Dis",IF(COUNTIF(DE4,"x")&gt;0,"Abbruch","-"))</f>
        <v>-</v>
      </c>
      <c r="EB4" s="24"/>
      <c r="EC4" s="104"/>
      <c r="ED4" s="103">
        <f>N4+S4+X4+AC4+AH4+AM4+AR4+AW4-DF4</f>
        <v>149</v>
      </c>
      <c r="EE4" s="103">
        <f>O4+T4+Y4+AD4+AI4+AN4+AS4+AX4-DG4</f>
        <v>157</v>
      </c>
      <c r="EF4" s="103">
        <f>P4+U4+Z4+AE4+AJ4+AO4+AT4+AY4-DH4</f>
        <v>151</v>
      </c>
    </row>
    <row r="5" spans="1:136" ht="16" customHeight="1" x14ac:dyDescent="0.15">
      <c r="A5" s="10"/>
      <c r="B5" s="10"/>
      <c r="C5" s="120"/>
      <c r="D5" s="329" t="str">
        <f>classi!B151</f>
        <v>FS2_2</v>
      </c>
      <c r="E5" s="46"/>
      <c r="F5" s="25" t="str">
        <f>classi!C151</f>
        <v>Rose Marie</v>
      </c>
      <c r="G5" s="25" t="str">
        <f>classi!D151</f>
        <v>Voegeli</v>
      </c>
      <c r="H5" s="330" t="str">
        <f>classi!E151</f>
        <v>Rain</v>
      </c>
      <c r="I5" s="324"/>
      <c r="J5" s="46"/>
      <c r="K5" s="156"/>
      <c r="L5" s="397">
        <f t="shared" ref="L5:L23" si="17">DL5</f>
        <v>3</v>
      </c>
      <c r="M5" s="405">
        <f t="shared" ref="M5:M23" si="18">DK5</f>
        <v>151.33333333333331</v>
      </c>
      <c r="N5" s="338">
        <v>19</v>
      </c>
      <c r="O5" s="105">
        <v>18</v>
      </c>
      <c r="P5" s="105">
        <v>17</v>
      </c>
      <c r="Q5" s="27"/>
      <c r="R5" s="28">
        <f t="shared" ref="R5:R23" si="19">AVERAGE(N5:O5,P5)</f>
        <v>18</v>
      </c>
      <c r="S5" s="338">
        <v>20</v>
      </c>
      <c r="T5" s="105">
        <v>18</v>
      </c>
      <c r="U5" s="105">
        <v>19</v>
      </c>
      <c r="V5" s="27"/>
      <c r="W5" s="28">
        <f t="shared" ref="W5:W23" si="20">AVERAGE(S5:U5)</f>
        <v>19</v>
      </c>
      <c r="X5" s="338">
        <v>20</v>
      </c>
      <c r="Y5" s="105">
        <v>21</v>
      </c>
      <c r="Z5" s="105">
        <v>20</v>
      </c>
      <c r="AA5" s="27"/>
      <c r="AB5" s="28">
        <f t="shared" ref="AB5:AB23" si="21">AVERAGE(X5:Z5)</f>
        <v>20.333333333333332</v>
      </c>
      <c r="AC5" s="338">
        <v>20</v>
      </c>
      <c r="AD5" s="105">
        <v>20</v>
      </c>
      <c r="AE5" s="105">
        <v>18</v>
      </c>
      <c r="AF5" s="27"/>
      <c r="AG5" s="339">
        <f t="shared" ref="AG5:AG23" si="22">AVERAGE(AC5:AE5)</f>
        <v>19.333333333333332</v>
      </c>
      <c r="AH5" s="342">
        <v>19</v>
      </c>
      <c r="AI5" s="107">
        <v>20</v>
      </c>
      <c r="AJ5" s="107">
        <v>18</v>
      </c>
      <c r="AK5" s="27"/>
      <c r="AL5" s="28">
        <f t="shared" ref="AL5:AL23" si="23">AVERAGE(AH5:AJ5)</f>
        <v>19</v>
      </c>
      <c r="AM5" s="107">
        <v>18</v>
      </c>
      <c r="AN5" s="107">
        <v>19</v>
      </c>
      <c r="AO5" s="107">
        <v>17</v>
      </c>
      <c r="AP5" s="27"/>
      <c r="AQ5" s="28">
        <f t="shared" ref="AQ5:AQ23" si="24">AVERAGE(AM5:AO5)</f>
        <v>18</v>
      </c>
      <c r="AR5" s="107">
        <v>19</v>
      </c>
      <c r="AS5" s="107">
        <v>19</v>
      </c>
      <c r="AT5" s="107">
        <v>19</v>
      </c>
      <c r="AU5" s="27"/>
      <c r="AV5" s="28">
        <f t="shared" ref="AV5:AV23" si="25">AVERAGE(AR5:AT5)</f>
        <v>19</v>
      </c>
      <c r="AW5" s="107">
        <v>19</v>
      </c>
      <c r="AX5" s="107">
        <v>19</v>
      </c>
      <c r="AY5" s="107">
        <v>18</v>
      </c>
      <c r="AZ5" s="27"/>
      <c r="BA5" s="339">
        <f t="shared" ref="BA5:BA23" si="26">AVERAGE(AW5:AY5)</f>
        <v>18.666666666666668</v>
      </c>
      <c r="BB5" s="362">
        <f t="shared" ref="BB5:BB23" si="27">R5+W5+AB5+AG5+AL5+AQ5+AV5+BA5</f>
        <v>151.33333333333331</v>
      </c>
      <c r="BC5" s="350">
        <v>0</v>
      </c>
      <c r="BD5" s="29">
        <v>0</v>
      </c>
      <c r="BE5" s="29">
        <v>0</v>
      </c>
      <c r="BF5" s="30"/>
      <c r="BG5" s="28">
        <f t="shared" ref="BG5:BG23" si="28">AVERAGE(BC5:BE5)</f>
        <v>0</v>
      </c>
      <c r="BH5" s="29">
        <v>0</v>
      </c>
      <c r="BI5" s="29">
        <v>0</v>
      </c>
      <c r="BJ5" s="29">
        <v>0</v>
      </c>
      <c r="BK5" s="30"/>
      <c r="BL5" s="28">
        <f t="shared" ref="BL5:BL23" si="29">AVERAGE(BH5:BK5)</f>
        <v>0</v>
      </c>
      <c r="BM5" s="29">
        <v>0</v>
      </c>
      <c r="BN5" s="29">
        <v>0</v>
      </c>
      <c r="BO5" s="29">
        <v>0</v>
      </c>
      <c r="BP5" s="30"/>
      <c r="BQ5" s="28">
        <f t="shared" ref="BQ5:BQ23" si="30">AVERAGE(BM5:BO5)</f>
        <v>0</v>
      </c>
      <c r="BR5" s="29">
        <v>0</v>
      </c>
      <c r="BS5" s="29">
        <v>0</v>
      </c>
      <c r="BT5" s="29">
        <v>0</v>
      </c>
      <c r="BU5" s="30"/>
      <c r="BV5" s="28">
        <f t="shared" ref="BV5:BV23" si="31">AVERAGE(BR5:BT5)</f>
        <v>0</v>
      </c>
      <c r="BW5" s="31">
        <v>0</v>
      </c>
      <c r="BX5" s="31">
        <v>0</v>
      </c>
      <c r="BY5" s="31">
        <v>0</v>
      </c>
      <c r="BZ5" s="30"/>
      <c r="CA5" s="28">
        <f t="shared" ref="CA5:CA23" si="32">AVERAGE(BW5:BY5)</f>
        <v>0</v>
      </c>
      <c r="CB5" s="31">
        <v>0</v>
      </c>
      <c r="CC5" s="31">
        <v>0</v>
      </c>
      <c r="CD5" s="31">
        <v>0</v>
      </c>
      <c r="CE5" s="32"/>
      <c r="CF5" s="33">
        <f t="shared" ref="CF5:CF23" si="33">AVERAGE(CB5:CD5)</f>
        <v>0</v>
      </c>
      <c r="CG5" s="34"/>
      <c r="CH5" s="35"/>
      <c r="CI5" s="35"/>
      <c r="CJ5" s="30"/>
      <c r="CK5" s="35"/>
      <c r="CL5" s="35"/>
      <c r="CM5" s="35"/>
      <c r="CN5" s="30"/>
      <c r="CO5" s="35"/>
      <c r="CP5" s="35"/>
      <c r="CQ5" s="35"/>
      <c r="CR5" s="30"/>
      <c r="CS5" s="35"/>
      <c r="CT5" s="35"/>
      <c r="CU5" s="35"/>
      <c r="CV5" s="30"/>
      <c r="CW5" s="35"/>
      <c r="CX5" s="35"/>
      <c r="CY5" s="35"/>
      <c r="CZ5" s="30"/>
      <c r="DA5" s="35"/>
      <c r="DB5" s="35"/>
      <c r="DC5" s="35"/>
      <c r="DD5" s="36"/>
      <c r="DE5" s="37"/>
      <c r="DF5" s="38">
        <f t="shared" ref="DF5:DF23" si="34">SUM(BC5,BH5,BM5,BR5,BW5,CB5)</f>
        <v>0</v>
      </c>
      <c r="DG5" s="39">
        <f t="shared" ref="DG5:DG23" si="35">SUM(BD5,BI5,BN5,BS5,BX5,CC5)</f>
        <v>0</v>
      </c>
      <c r="DH5" s="39">
        <f t="shared" ref="DH5:DH23" si="36">BE5+BJ5+BO5+BT5+BY5+CD5</f>
        <v>0</v>
      </c>
      <c r="DI5" s="27"/>
      <c r="DJ5" s="351">
        <f t="shared" si="0"/>
        <v>0</v>
      </c>
      <c r="DK5" s="158">
        <f t="shared" si="1"/>
        <v>151.33333333333331</v>
      </c>
      <c r="DL5" s="110">
        <f t="shared" si="2"/>
        <v>3</v>
      </c>
      <c r="DM5" s="41">
        <f t="shared" si="3"/>
        <v>18</v>
      </c>
      <c r="DN5" s="28">
        <f t="shared" si="4"/>
        <v>151351.33333333331</v>
      </c>
      <c r="DO5" s="28">
        <f t="shared" si="5"/>
        <v>3</v>
      </c>
      <c r="DP5" s="28">
        <f t="shared" si="6"/>
        <v>19</v>
      </c>
      <c r="DQ5" s="28">
        <f t="shared" si="7"/>
        <v>151351352.33333331</v>
      </c>
      <c r="DR5" s="28">
        <f t="shared" si="8"/>
        <v>3</v>
      </c>
      <c r="DS5" s="42">
        <f t="shared" si="9"/>
        <v>19</v>
      </c>
      <c r="DT5" s="42">
        <f t="shared" si="10"/>
        <v>151351352352.33331</v>
      </c>
      <c r="DU5" s="42">
        <f t="shared" si="11"/>
        <v>3</v>
      </c>
      <c r="DV5" s="42">
        <f t="shared" si="12"/>
        <v>18</v>
      </c>
      <c r="DW5" s="42">
        <f t="shared" si="13"/>
        <v>151351352352351.31</v>
      </c>
      <c r="DX5" s="43">
        <f t="shared" si="14"/>
        <v>3</v>
      </c>
      <c r="DY5" s="42">
        <f>IF(DX5&lt;&gt;20,RANK(DX5,$DX$4:$DX$23,1)+COUNTIF(DX$4:DX5,DX5)-1,20)</f>
        <v>3</v>
      </c>
      <c r="DZ5" s="44">
        <f t="shared" si="15"/>
        <v>0.96801705756929624</v>
      </c>
      <c r="EA5" s="45" t="str">
        <f t="shared" si="16"/>
        <v>-</v>
      </c>
      <c r="EB5" s="24"/>
      <c r="EC5" s="104"/>
      <c r="ED5" s="103">
        <f t="shared" ref="ED5:ED23" si="37">N5+S5+X5+AC5+AH5+AM5+AR5+AW5-DF5</f>
        <v>154</v>
      </c>
      <c r="EE5" s="103">
        <f t="shared" ref="EE5:EE23" si="38">O5+T5+Y5+AD5+AI5+AN5+AS5+AX5-DG5</f>
        <v>154</v>
      </c>
      <c r="EF5" s="103">
        <f t="shared" ref="EF5:EF23" si="39">P5+U5+Z5+AE5+AJ5+AO5+AT5+AY5-DH5</f>
        <v>146</v>
      </c>
    </row>
    <row r="6" spans="1:136" ht="16" customHeight="1" x14ac:dyDescent="0.15">
      <c r="A6" s="10"/>
      <c r="B6" s="10"/>
      <c r="C6" s="120"/>
      <c r="D6" s="329" t="str">
        <f>classi!B152</f>
        <v>FS2_3</v>
      </c>
      <c r="E6" s="46"/>
      <c r="F6" s="25" t="str">
        <f>classi!C152</f>
        <v>Corinne</v>
      </c>
      <c r="G6" s="25" t="str">
        <f>classi!D152</f>
        <v>Benetruy</v>
      </c>
      <c r="H6" s="330" t="str">
        <f>classi!E152</f>
        <v>Ice</v>
      </c>
      <c r="I6" s="324"/>
      <c r="J6" s="46"/>
      <c r="K6" s="156"/>
      <c r="L6" s="397">
        <f t="shared" si="17"/>
        <v>4</v>
      </c>
      <c r="M6" s="405">
        <f t="shared" si="18"/>
        <v>147.8666666666667</v>
      </c>
      <c r="N6" s="338">
        <v>19</v>
      </c>
      <c r="O6" s="105">
        <v>18</v>
      </c>
      <c r="P6" s="105">
        <v>17</v>
      </c>
      <c r="Q6" s="27"/>
      <c r="R6" s="28">
        <f t="shared" si="19"/>
        <v>18</v>
      </c>
      <c r="S6" s="105">
        <v>20</v>
      </c>
      <c r="T6" s="105">
        <v>18</v>
      </c>
      <c r="U6" s="105">
        <v>18</v>
      </c>
      <c r="V6" s="27"/>
      <c r="W6" s="28">
        <f t="shared" si="20"/>
        <v>18.666666666666668</v>
      </c>
      <c r="X6" s="105">
        <v>20</v>
      </c>
      <c r="Y6" s="105">
        <v>21</v>
      </c>
      <c r="Z6" s="105">
        <v>19</v>
      </c>
      <c r="AA6" s="27"/>
      <c r="AB6" s="28">
        <f t="shared" si="21"/>
        <v>20</v>
      </c>
      <c r="AC6" s="105">
        <v>20</v>
      </c>
      <c r="AD6" s="105">
        <v>20</v>
      </c>
      <c r="AE6" s="105">
        <v>19</v>
      </c>
      <c r="AF6" s="27"/>
      <c r="AG6" s="339">
        <f t="shared" si="22"/>
        <v>19.666666666666668</v>
      </c>
      <c r="AH6" s="342">
        <v>20</v>
      </c>
      <c r="AI6" s="107">
        <v>18</v>
      </c>
      <c r="AJ6" s="107">
        <v>18</v>
      </c>
      <c r="AK6" s="27"/>
      <c r="AL6" s="28">
        <f t="shared" si="23"/>
        <v>18.666666666666668</v>
      </c>
      <c r="AM6" s="107">
        <v>19</v>
      </c>
      <c r="AN6" s="107">
        <v>17</v>
      </c>
      <c r="AO6" s="107">
        <v>17</v>
      </c>
      <c r="AP6" s="27"/>
      <c r="AQ6" s="28">
        <f t="shared" si="24"/>
        <v>17.666666666666668</v>
      </c>
      <c r="AR6" s="107">
        <v>20</v>
      </c>
      <c r="AS6" s="107">
        <v>19</v>
      </c>
      <c r="AT6" s="107">
        <v>18</v>
      </c>
      <c r="AU6" s="27"/>
      <c r="AV6" s="28">
        <f t="shared" si="25"/>
        <v>19</v>
      </c>
      <c r="AW6" s="107">
        <v>20</v>
      </c>
      <c r="AX6" s="107">
        <v>17</v>
      </c>
      <c r="AY6" s="107">
        <v>18</v>
      </c>
      <c r="AZ6" s="27"/>
      <c r="BA6" s="339">
        <f t="shared" si="26"/>
        <v>18.333333333333332</v>
      </c>
      <c r="BB6" s="362">
        <f t="shared" si="27"/>
        <v>150.00000000000003</v>
      </c>
      <c r="BC6" s="350">
        <v>1</v>
      </c>
      <c r="BD6" s="29">
        <v>2.2999999999999998</v>
      </c>
      <c r="BE6" s="29">
        <v>3</v>
      </c>
      <c r="BF6" s="30"/>
      <c r="BG6" s="28">
        <f t="shared" si="28"/>
        <v>2.1</v>
      </c>
      <c r="BH6" s="29">
        <v>0</v>
      </c>
      <c r="BI6" s="29">
        <v>0</v>
      </c>
      <c r="BJ6" s="29">
        <v>0</v>
      </c>
      <c r="BK6" s="30"/>
      <c r="BL6" s="28">
        <f t="shared" si="29"/>
        <v>0</v>
      </c>
      <c r="BM6" s="29">
        <v>0</v>
      </c>
      <c r="BN6" s="29">
        <v>0</v>
      </c>
      <c r="BO6" s="29">
        <v>0.1</v>
      </c>
      <c r="BP6" s="30"/>
      <c r="BQ6" s="28">
        <f t="shared" si="30"/>
        <v>3.3333333333333333E-2</v>
      </c>
      <c r="BR6" s="29">
        <v>0</v>
      </c>
      <c r="BS6" s="29">
        <v>0</v>
      </c>
      <c r="BT6" s="29">
        <v>0</v>
      </c>
      <c r="BU6" s="30"/>
      <c r="BV6" s="28">
        <f t="shared" si="31"/>
        <v>0</v>
      </c>
      <c r="BW6" s="31">
        <v>0</v>
      </c>
      <c r="BX6" s="31">
        <v>0</v>
      </c>
      <c r="BY6" s="31">
        <v>0</v>
      </c>
      <c r="BZ6" s="30"/>
      <c r="CA6" s="28">
        <f t="shared" si="32"/>
        <v>0</v>
      </c>
      <c r="CB6" s="31">
        <v>0</v>
      </c>
      <c r="CC6" s="31">
        <v>0</v>
      </c>
      <c r="CD6" s="31">
        <v>0</v>
      </c>
      <c r="CE6" s="32"/>
      <c r="CF6" s="33">
        <f t="shared" si="33"/>
        <v>0</v>
      </c>
      <c r="CG6" s="34"/>
      <c r="CH6" s="35"/>
      <c r="CI6" s="35"/>
      <c r="CJ6" s="30"/>
      <c r="CK6" s="35"/>
      <c r="CL6" s="35"/>
      <c r="CM6" s="35"/>
      <c r="CN6" s="30"/>
      <c r="CO6" s="35"/>
      <c r="CP6" s="35"/>
      <c r="CQ6" s="35"/>
      <c r="CR6" s="30"/>
      <c r="CS6" s="35"/>
      <c r="CT6" s="35"/>
      <c r="CU6" s="35"/>
      <c r="CV6" s="30"/>
      <c r="CW6" s="35"/>
      <c r="CX6" s="35"/>
      <c r="CY6" s="35"/>
      <c r="CZ6" s="30"/>
      <c r="DA6" s="35"/>
      <c r="DB6" s="35"/>
      <c r="DC6" s="35"/>
      <c r="DD6" s="36"/>
      <c r="DE6" s="37"/>
      <c r="DF6" s="38">
        <f t="shared" si="34"/>
        <v>1</v>
      </c>
      <c r="DG6" s="39">
        <f t="shared" si="35"/>
        <v>2.2999999999999998</v>
      </c>
      <c r="DH6" s="39">
        <f t="shared" si="36"/>
        <v>3.1</v>
      </c>
      <c r="DI6" s="27"/>
      <c r="DJ6" s="351">
        <f t="shared" si="0"/>
        <v>2.1333333333333333</v>
      </c>
      <c r="DK6" s="158">
        <f t="shared" si="1"/>
        <v>147.8666666666667</v>
      </c>
      <c r="DL6" s="110">
        <f t="shared" si="2"/>
        <v>4</v>
      </c>
      <c r="DM6" s="41">
        <f t="shared" si="3"/>
        <v>18</v>
      </c>
      <c r="DN6" s="28">
        <f t="shared" si="4"/>
        <v>147884.66666666672</v>
      </c>
      <c r="DO6" s="28">
        <f t="shared" si="5"/>
        <v>4</v>
      </c>
      <c r="DP6" s="28">
        <f t="shared" si="6"/>
        <v>18.666666666666668</v>
      </c>
      <c r="DQ6" s="28">
        <f t="shared" si="7"/>
        <v>147884685.33333337</v>
      </c>
      <c r="DR6" s="28">
        <f t="shared" si="8"/>
        <v>4</v>
      </c>
      <c r="DS6" s="42">
        <f t="shared" si="9"/>
        <v>18.666666666666668</v>
      </c>
      <c r="DT6" s="42">
        <f t="shared" si="10"/>
        <v>147884685352.00003</v>
      </c>
      <c r="DU6" s="42">
        <f t="shared" si="11"/>
        <v>4</v>
      </c>
      <c r="DV6" s="42">
        <f t="shared" si="12"/>
        <v>17.666666666666668</v>
      </c>
      <c r="DW6" s="42">
        <f t="shared" si="13"/>
        <v>147884685352017.69</v>
      </c>
      <c r="DX6" s="43">
        <f t="shared" si="14"/>
        <v>4</v>
      </c>
      <c r="DY6" s="42">
        <f>IF(DX6&lt;&gt;20,RANK(DX6,$DX$4:$DX$23,1)+COUNTIF(DX$4:DX6,DX6)-1,20)</f>
        <v>4</v>
      </c>
      <c r="DZ6" s="44">
        <f t="shared" si="15"/>
        <v>0.94584221748400865</v>
      </c>
      <c r="EA6" s="45" t="str">
        <f t="shared" si="16"/>
        <v>-</v>
      </c>
      <c r="EB6" s="24"/>
      <c r="EC6" s="104"/>
      <c r="ED6" s="103">
        <f t="shared" si="37"/>
        <v>157</v>
      </c>
      <c r="EE6" s="103">
        <f t="shared" si="38"/>
        <v>145.69999999999999</v>
      </c>
      <c r="EF6" s="103">
        <f t="shared" si="39"/>
        <v>140.9</v>
      </c>
    </row>
    <row r="7" spans="1:136" ht="16" customHeight="1" x14ac:dyDescent="0.15">
      <c r="A7" s="10"/>
      <c r="B7" s="10"/>
      <c r="C7" s="120"/>
      <c r="D7" s="331" t="str">
        <f>classi!B153</f>
        <v>FS2_4</v>
      </c>
      <c r="E7" s="46"/>
      <c r="F7" s="25" t="str">
        <f>classi!C153</f>
        <v>Davide</v>
      </c>
      <c r="G7" s="25" t="str">
        <f>classi!D153</f>
        <v>Alboraletti</v>
      </c>
      <c r="H7" s="330" t="str">
        <f>classi!E153</f>
        <v>Arya</v>
      </c>
      <c r="I7" s="324"/>
      <c r="J7" s="46"/>
      <c r="K7" s="156"/>
      <c r="L7" s="397">
        <f t="shared" si="17"/>
        <v>1</v>
      </c>
      <c r="M7" s="405">
        <f t="shared" si="18"/>
        <v>156.33333333333334</v>
      </c>
      <c r="N7" s="338">
        <v>20</v>
      </c>
      <c r="O7" s="105">
        <v>19</v>
      </c>
      <c r="P7" s="105">
        <v>20</v>
      </c>
      <c r="Q7" s="27"/>
      <c r="R7" s="28">
        <f t="shared" si="19"/>
        <v>19.666666666666668</v>
      </c>
      <c r="S7" s="105">
        <v>20</v>
      </c>
      <c r="T7" s="105">
        <v>20</v>
      </c>
      <c r="U7" s="105">
        <v>19</v>
      </c>
      <c r="V7" s="27"/>
      <c r="W7" s="28">
        <f t="shared" si="20"/>
        <v>19.666666666666668</v>
      </c>
      <c r="X7" s="105">
        <v>20</v>
      </c>
      <c r="Y7" s="105">
        <v>21</v>
      </c>
      <c r="Z7" s="105">
        <v>21</v>
      </c>
      <c r="AA7" s="27"/>
      <c r="AB7" s="28">
        <f t="shared" si="21"/>
        <v>20.666666666666668</v>
      </c>
      <c r="AC7" s="105">
        <v>20</v>
      </c>
      <c r="AD7" s="105">
        <v>20</v>
      </c>
      <c r="AE7" s="105">
        <v>19</v>
      </c>
      <c r="AF7" s="27"/>
      <c r="AG7" s="339">
        <f t="shared" si="22"/>
        <v>19.666666666666668</v>
      </c>
      <c r="AH7" s="342">
        <v>21</v>
      </c>
      <c r="AI7" s="107">
        <v>19</v>
      </c>
      <c r="AJ7" s="107">
        <v>19</v>
      </c>
      <c r="AK7" s="27"/>
      <c r="AL7" s="28">
        <f t="shared" si="23"/>
        <v>19.666666666666668</v>
      </c>
      <c r="AM7" s="107">
        <v>20</v>
      </c>
      <c r="AN7" s="107">
        <v>19</v>
      </c>
      <c r="AO7" s="107">
        <v>17</v>
      </c>
      <c r="AP7" s="27"/>
      <c r="AQ7" s="28">
        <f t="shared" si="24"/>
        <v>18.666666666666668</v>
      </c>
      <c r="AR7" s="107">
        <v>20</v>
      </c>
      <c r="AS7" s="107">
        <v>19</v>
      </c>
      <c r="AT7" s="107">
        <v>19</v>
      </c>
      <c r="AU7" s="27"/>
      <c r="AV7" s="28">
        <f t="shared" si="25"/>
        <v>19.333333333333332</v>
      </c>
      <c r="AW7" s="107">
        <v>20</v>
      </c>
      <c r="AX7" s="107">
        <v>18</v>
      </c>
      <c r="AY7" s="107">
        <v>19</v>
      </c>
      <c r="AZ7" s="27"/>
      <c r="BA7" s="339">
        <f t="shared" si="26"/>
        <v>19</v>
      </c>
      <c r="BB7" s="362">
        <f t="shared" si="27"/>
        <v>156.33333333333334</v>
      </c>
      <c r="BC7" s="350">
        <v>0</v>
      </c>
      <c r="BD7" s="29">
        <v>0</v>
      </c>
      <c r="BE7" s="29">
        <v>0</v>
      </c>
      <c r="BF7" s="30"/>
      <c r="BG7" s="28">
        <f t="shared" si="28"/>
        <v>0</v>
      </c>
      <c r="BH7" s="29">
        <v>0</v>
      </c>
      <c r="BI7" s="29">
        <v>0</v>
      </c>
      <c r="BJ7" s="29">
        <v>0</v>
      </c>
      <c r="BK7" s="30"/>
      <c r="BL7" s="28">
        <f t="shared" si="29"/>
        <v>0</v>
      </c>
      <c r="BM7" s="29">
        <v>0</v>
      </c>
      <c r="BN7" s="29">
        <v>0</v>
      </c>
      <c r="BO7" s="29">
        <v>0</v>
      </c>
      <c r="BP7" s="30"/>
      <c r="BQ7" s="28">
        <f t="shared" si="30"/>
        <v>0</v>
      </c>
      <c r="BR7" s="29">
        <v>0</v>
      </c>
      <c r="BS7" s="29">
        <v>0</v>
      </c>
      <c r="BT7" s="29">
        <v>0</v>
      </c>
      <c r="BU7" s="30"/>
      <c r="BV7" s="28">
        <f t="shared" si="31"/>
        <v>0</v>
      </c>
      <c r="BW7" s="31">
        <v>0</v>
      </c>
      <c r="BX7" s="31">
        <v>0</v>
      </c>
      <c r="BY7" s="31">
        <v>0</v>
      </c>
      <c r="BZ7" s="30"/>
      <c r="CA7" s="28">
        <f t="shared" si="32"/>
        <v>0</v>
      </c>
      <c r="CB7" s="31">
        <v>0</v>
      </c>
      <c r="CC7" s="31">
        <v>0</v>
      </c>
      <c r="CD7" s="31">
        <v>0</v>
      </c>
      <c r="CE7" s="32"/>
      <c r="CF7" s="33">
        <f t="shared" si="33"/>
        <v>0</v>
      </c>
      <c r="CG7" s="34"/>
      <c r="CH7" s="35"/>
      <c r="CI7" s="35"/>
      <c r="CJ7" s="30"/>
      <c r="CK7" s="35"/>
      <c r="CL7" s="35"/>
      <c r="CM7" s="35"/>
      <c r="CN7" s="30"/>
      <c r="CO7" s="35"/>
      <c r="CP7" s="35"/>
      <c r="CQ7" s="35"/>
      <c r="CR7" s="30"/>
      <c r="CS7" s="35"/>
      <c r="CT7" s="35"/>
      <c r="CU7" s="35"/>
      <c r="CV7" s="30"/>
      <c r="CW7" s="35"/>
      <c r="CX7" s="35"/>
      <c r="CY7" s="35"/>
      <c r="CZ7" s="30"/>
      <c r="DA7" s="35"/>
      <c r="DB7" s="35"/>
      <c r="DC7" s="35"/>
      <c r="DD7" s="36"/>
      <c r="DE7" s="37"/>
      <c r="DF7" s="38">
        <f t="shared" si="34"/>
        <v>0</v>
      </c>
      <c r="DG7" s="39">
        <f t="shared" si="35"/>
        <v>0</v>
      </c>
      <c r="DH7" s="39">
        <f t="shared" si="36"/>
        <v>0</v>
      </c>
      <c r="DI7" s="27"/>
      <c r="DJ7" s="351">
        <f t="shared" si="0"/>
        <v>0</v>
      </c>
      <c r="DK7" s="158">
        <f t="shared" si="1"/>
        <v>156.33333333333334</v>
      </c>
      <c r="DL7" s="110">
        <f t="shared" si="2"/>
        <v>1</v>
      </c>
      <c r="DM7" s="41">
        <f t="shared" si="3"/>
        <v>19.666666666666668</v>
      </c>
      <c r="DN7" s="28">
        <f t="shared" si="4"/>
        <v>156353</v>
      </c>
      <c r="DO7" s="28">
        <f t="shared" si="5"/>
        <v>1</v>
      </c>
      <c r="DP7" s="28">
        <f t="shared" si="6"/>
        <v>19.666666666666668</v>
      </c>
      <c r="DQ7" s="28">
        <f t="shared" si="7"/>
        <v>156353019.66666666</v>
      </c>
      <c r="DR7" s="28">
        <f t="shared" si="8"/>
        <v>1</v>
      </c>
      <c r="DS7" s="42">
        <f t="shared" si="9"/>
        <v>19.666666666666668</v>
      </c>
      <c r="DT7" s="42">
        <f t="shared" si="10"/>
        <v>156353019686.33331</v>
      </c>
      <c r="DU7" s="42">
        <f t="shared" si="11"/>
        <v>1</v>
      </c>
      <c r="DV7" s="42">
        <f t="shared" si="12"/>
        <v>18.666666666666668</v>
      </c>
      <c r="DW7" s="42">
        <f t="shared" si="13"/>
        <v>156353019686351.97</v>
      </c>
      <c r="DX7" s="43">
        <f t="shared" si="14"/>
        <v>1</v>
      </c>
      <c r="DY7" s="42">
        <f>IF(DX7&lt;&gt;20,RANK(DX7,$DX$4:$DX$23,1)+COUNTIF(DX$4:DX7,DX7)-1,20)</f>
        <v>1</v>
      </c>
      <c r="DZ7" s="44">
        <f t="shared" si="15"/>
        <v>1</v>
      </c>
      <c r="EA7" s="45" t="str">
        <f t="shared" si="16"/>
        <v>-</v>
      </c>
      <c r="EB7" s="24"/>
      <c r="EC7" s="104"/>
      <c r="ED7" s="103">
        <f t="shared" si="37"/>
        <v>161</v>
      </c>
      <c r="EE7" s="103">
        <f t="shared" si="38"/>
        <v>155</v>
      </c>
      <c r="EF7" s="103">
        <f t="shared" si="39"/>
        <v>153</v>
      </c>
    </row>
    <row r="8" spans="1:136" ht="16" customHeight="1" x14ac:dyDescent="0.15">
      <c r="A8" s="10"/>
      <c r="B8" s="10"/>
      <c r="C8" s="120"/>
      <c r="D8" s="331" t="str">
        <f>classi!B154</f>
        <v>FS2_5</v>
      </c>
      <c r="E8" s="46"/>
      <c r="F8" s="25">
        <f>classi!C154</f>
        <v>0</v>
      </c>
      <c r="G8" s="25">
        <f>classi!D154</f>
        <v>0</v>
      </c>
      <c r="H8" s="330">
        <f>classi!E154</f>
        <v>0</v>
      </c>
      <c r="I8" s="324"/>
      <c r="J8" s="46"/>
      <c r="K8" s="156"/>
      <c r="L8" s="397">
        <f t="shared" si="17"/>
        <v>5</v>
      </c>
      <c r="M8" s="405">
        <f t="shared" si="18"/>
        <v>0</v>
      </c>
      <c r="N8" s="338">
        <v>0</v>
      </c>
      <c r="O8" s="105">
        <v>0</v>
      </c>
      <c r="P8" s="105">
        <v>0</v>
      </c>
      <c r="Q8" s="27"/>
      <c r="R8" s="28">
        <f t="shared" si="19"/>
        <v>0</v>
      </c>
      <c r="S8" s="105">
        <v>0</v>
      </c>
      <c r="T8" s="105">
        <v>0</v>
      </c>
      <c r="U8" s="105">
        <v>0</v>
      </c>
      <c r="V8" s="27"/>
      <c r="W8" s="28">
        <f t="shared" si="20"/>
        <v>0</v>
      </c>
      <c r="X8" s="105">
        <v>0</v>
      </c>
      <c r="Y8" s="105">
        <v>0</v>
      </c>
      <c r="Z8" s="105">
        <v>0</v>
      </c>
      <c r="AA8" s="27"/>
      <c r="AB8" s="28">
        <f t="shared" si="21"/>
        <v>0</v>
      </c>
      <c r="AC8" s="105">
        <v>0</v>
      </c>
      <c r="AD8" s="105">
        <v>0</v>
      </c>
      <c r="AE8" s="105">
        <v>0</v>
      </c>
      <c r="AF8" s="27"/>
      <c r="AG8" s="339">
        <f t="shared" si="22"/>
        <v>0</v>
      </c>
      <c r="AH8" s="342">
        <v>0</v>
      </c>
      <c r="AI8" s="107">
        <v>0</v>
      </c>
      <c r="AJ8" s="107">
        <v>0</v>
      </c>
      <c r="AK8" s="27"/>
      <c r="AL8" s="28">
        <f t="shared" si="23"/>
        <v>0</v>
      </c>
      <c r="AM8" s="107">
        <v>0</v>
      </c>
      <c r="AN8" s="107">
        <v>0</v>
      </c>
      <c r="AO8" s="107">
        <v>0</v>
      </c>
      <c r="AP8" s="27"/>
      <c r="AQ8" s="28">
        <f t="shared" si="24"/>
        <v>0</v>
      </c>
      <c r="AR8" s="107">
        <v>0</v>
      </c>
      <c r="AS8" s="107">
        <v>0</v>
      </c>
      <c r="AT8" s="107">
        <v>0</v>
      </c>
      <c r="AU8" s="27"/>
      <c r="AV8" s="28">
        <f t="shared" si="25"/>
        <v>0</v>
      </c>
      <c r="AW8" s="107">
        <v>0</v>
      </c>
      <c r="AX8" s="107">
        <v>0</v>
      </c>
      <c r="AY8" s="107">
        <v>0</v>
      </c>
      <c r="AZ8" s="27"/>
      <c r="BA8" s="339">
        <f t="shared" si="26"/>
        <v>0</v>
      </c>
      <c r="BB8" s="362">
        <f t="shared" si="27"/>
        <v>0</v>
      </c>
      <c r="BC8" s="350">
        <v>0</v>
      </c>
      <c r="BD8" s="29">
        <v>0</v>
      </c>
      <c r="BE8" s="29">
        <v>0</v>
      </c>
      <c r="BF8" s="30"/>
      <c r="BG8" s="28">
        <f t="shared" si="28"/>
        <v>0</v>
      </c>
      <c r="BH8" s="29">
        <v>0</v>
      </c>
      <c r="BI8" s="29">
        <v>0</v>
      </c>
      <c r="BJ8" s="29">
        <v>0</v>
      </c>
      <c r="BK8" s="30"/>
      <c r="BL8" s="28">
        <f t="shared" si="29"/>
        <v>0</v>
      </c>
      <c r="BM8" s="29">
        <v>0</v>
      </c>
      <c r="BN8" s="29">
        <v>0</v>
      </c>
      <c r="BO8" s="29">
        <v>0</v>
      </c>
      <c r="BP8" s="30"/>
      <c r="BQ8" s="28">
        <f t="shared" si="30"/>
        <v>0</v>
      </c>
      <c r="BR8" s="29">
        <v>0</v>
      </c>
      <c r="BS8" s="29">
        <v>0</v>
      </c>
      <c r="BT8" s="29">
        <v>0</v>
      </c>
      <c r="BU8" s="30"/>
      <c r="BV8" s="28">
        <f t="shared" si="31"/>
        <v>0</v>
      </c>
      <c r="BW8" s="31">
        <v>0</v>
      </c>
      <c r="BX8" s="31">
        <v>0</v>
      </c>
      <c r="BY8" s="31">
        <v>0</v>
      </c>
      <c r="BZ8" s="30"/>
      <c r="CA8" s="28">
        <f t="shared" si="32"/>
        <v>0</v>
      </c>
      <c r="CB8" s="31">
        <v>0</v>
      </c>
      <c r="CC8" s="31">
        <v>0</v>
      </c>
      <c r="CD8" s="31">
        <v>0</v>
      </c>
      <c r="CE8" s="32"/>
      <c r="CF8" s="33">
        <f t="shared" si="33"/>
        <v>0</v>
      </c>
      <c r="CG8" s="34"/>
      <c r="CH8" s="35"/>
      <c r="CI8" s="35"/>
      <c r="CJ8" s="30"/>
      <c r="CK8" s="35"/>
      <c r="CL8" s="35"/>
      <c r="CM8" s="35"/>
      <c r="CN8" s="30"/>
      <c r="CO8" s="35"/>
      <c r="CP8" s="35"/>
      <c r="CQ8" s="35"/>
      <c r="CR8" s="30"/>
      <c r="CS8" s="35"/>
      <c r="CT8" s="35"/>
      <c r="CU8" s="35"/>
      <c r="CV8" s="30"/>
      <c r="CW8" s="35"/>
      <c r="CX8" s="35"/>
      <c r="CY8" s="35"/>
      <c r="CZ8" s="30"/>
      <c r="DA8" s="35"/>
      <c r="DB8" s="35"/>
      <c r="DC8" s="35"/>
      <c r="DD8" s="36"/>
      <c r="DE8" s="37"/>
      <c r="DF8" s="38">
        <f t="shared" si="34"/>
        <v>0</v>
      </c>
      <c r="DG8" s="39">
        <f t="shared" si="35"/>
        <v>0</v>
      </c>
      <c r="DH8" s="39">
        <f t="shared" si="36"/>
        <v>0</v>
      </c>
      <c r="DI8" s="27"/>
      <c r="DJ8" s="351">
        <f t="shared" si="0"/>
        <v>0</v>
      </c>
      <c r="DK8" s="158">
        <f t="shared" si="1"/>
        <v>0</v>
      </c>
      <c r="DL8" s="110">
        <f t="shared" si="2"/>
        <v>5</v>
      </c>
      <c r="DM8" s="41">
        <f t="shared" si="3"/>
        <v>0</v>
      </c>
      <c r="DN8" s="28">
        <f t="shared" si="4"/>
        <v>0</v>
      </c>
      <c r="DO8" s="28">
        <f t="shared" si="5"/>
        <v>5</v>
      </c>
      <c r="DP8" s="28">
        <f t="shared" si="6"/>
        <v>0</v>
      </c>
      <c r="DQ8" s="28">
        <f t="shared" si="7"/>
        <v>0</v>
      </c>
      <c r="DR8" s="28">
        <f t="shared" si="8"/>
        <v>5</v>
      </c>
      <c r="DS8" s="42">
        <f t="shared" si="9"/>
        <v>0</v>
      </c>
      <c r="DT8" s="42">
        <f t="shared" si="10"/>
        <v>0</v>
      </c>
      <c r="DU8" s="42">
        <f t="shared" si="11"/>
        <v>5</v>
      </c>
      <c r="DV8" s="42">
        <f t="shared" si="12"/>
        <v>0</v>
      </c>
      <c r="DW8" s="42">
        <f t="shared" si="13"/>
        <v>0</v>
      </c>
      <c r="DX8" s="43">
        <f t="shared" si="14"/>
        <v>20</v>
      </c>
      <c r="DY8" s="42">
        <f>IF(DX8&lt;&gt;20,RANK(DX8,$DX$4:$DX$23,1)+COUNTIF(DX$4:DX8,DX8)-1,20)</f>
        <v>20</v>
      </c>
      <c r="DZ8" s="44">
        <f t="shared" si="15"/>
        <v>0</v>
      </c>
      <c r="EA8" s="45" t="str">
        <f t="shared" si="16"/>
        <v>-</v>
      </c>
      <c r="EB8" s="24"/>
      <c r="EC8" s="104"/>
      <c r="ED8" s="103">
        <f t="shared" si="37"/>
        <v>0</v>
      </c>
      <c r="EE8" s="103">
        <f t="shared" si="38"/>
        <v>0</v>
      </c>
      <c r="EF8" s="103">
        <f t="shared" si="39"/>
        <v>0</v>
      </c>
    </row>
    <row r="9" spans="1:136" ht="16" customHeight="1" x14ac:dyDescent="0.15">
      <c r="A9" s="10"/>
      <c r="B9" s="10"/>
      <c r="C9" s="120"/>
      <c r="D9" s="331" t="str">
        <f>classi!B155</f>
        <v>FS2_6</v>
      </c>
      <c r="E9" s="46"/>
      <c r="F9" s="25">
        <f>classi!C155</f>
        <v>0</v>
      </c>
      <c r="G9" s="25">
        <f>classi!D155</f>
        <v>0</v>
      </c>
      <c r="H9" s="330">
        <f>classi!E155</f>
        <v>0</v>
      </c>
      <c r="I9" s="324"/>
      <c r="J9" s="46"/>
      <c r="K9" s="156"/>
      <c r="L9" s="397">
        <f t="shared" si="17"/>
        <v>5</v>
      </c>
      <c r="M9" s="405">
        <f t="shared" si="18"/>
        <v>0</v>
      </c>
      <c r="N9" s="338">
        <v>0</v>
      </c>
      <c r="O9" s="105">
        <v>0</v>
      </c>
      <c r="P9" s="105">
        <v>0</v>
      </c>
      <c r="Q9" s="27"/>
      <c r="R9" s="28">
        <f t="shared" si="19"/>
        <v>0</v>
      </c>
      <c r="S9" s="105">
        <v>0</v>
      </c>
      <c r="T9" s="105">
        <v>0</v>
      </c>
      <c r="U9" s="105">
        <v>0</v>
      </c>
      <c r="V9" s="27"/>
      <c r="W9" s="28">
        <f t="shared" si="20"/>
        <v>0</v>
      </c>
      <c r="X9" s="105">
        <v>0</v>
      </c>
      <c r="Y9" s="105">
        <v>0</v>
      </c>
      <c r="Z9" s="105">
        <v>0</v>
      </c>
      <c r="AA9" s="27"/>
      <c r="AB9" s="28">
        <f t="shared" si="21"/>
        <v>0</v>
      </c>
      <c r="AC9" s="105">
        <v>0</v>
      </c>
      <c r="AD9" s="105">
        <v>0</v>
      </c>
      <c r="AE9" s="105">
        <v>0</v>
      </c>
      <c r="AF9" s="27"/>
      <c r="AG9" s="339">
        <f t="shared" si="22"/>
        <v>0</v>
      </c>
      <c r="AH9" s="342">
        <v>0</v>
      </c>
      <c r="AI9" s="107">
        <v>0</v>
      </c>
      <c r="AJ9" s="107">
        <v>0</v>
      </c>
      <c r="AK9" s="27"/>
      <c r="AL9" s="28">
        <f t="shared" si="23"/>
        <v>0</v>
      </c>
      <c r="AM9" s="107">
        <v>0</v>
      </c>
      <c r="AN9" s="107">
        <v>0</v>
      </c>
      <c r="AO9" s="107">
        <v>0</v>
      </c>
      <c r="AP9" s="27"/>
      <c r="AQ9" s="28">
        <f t="shared" si="24"/>
        <v>0</v>
      </c>
      <c r="AR9" s="107">
        <v>0</v>
      </c>
      <c r="AS9" s="107">
        <v>0</v>
      </c>
      <c r="AT9" s="107">
        <v>0</v>
      </c>
      <c r="AU9" s="27"/>
      <c r="AV9" s="28">
        <f t="shared" si="25"/>
        <v>0</v>
      </c>
      <c r="AW9" s="107">
        <v>0</v>
      </c>
      <c r="AX9" s="107">
        <v>0</v>
      </c>
      <c r="AY9" s="107">
        <v>0</v>
      </c>
      <c r="AZ9" s="27"/>
      <c r="BA9" s="339">
        <f t="shared" si="26"/>
        <v>0</v>
      </c>
      <c r="BB9" s="362">
        <f t="shared" si="27"/>
        <v>0</v>
      </c>
      <c r="BC9" s="350">
        <v>0</v>
      </c>
      <c r="BD9" s="29">
        <v>0</v>
      </c>
      <c r="BE9" s="29">
        <v>0</v>
      </c>
      <c r="BF9" s="30"/>
      <c r="BG9" s="28">
        <f t="shared" si="28"/>
        <v>0</v>
      </c>
      <c r="BH9" s="29">
        <v>0</v>
      </c>
      <c r="BI9" s="29">
        <v>0</v>
      </c>
      <c r="BJ9" s="29">
        <v>0</v>
      </c>
      <c r="BK9" s="30"/>
      <c r="BL9" s="28">
        <f t="shared" si="29"/>
        <v>0</v>
      </c>
      <c r="BM9" s="29">
        <v>0</v>
      </c>
      <c r="BN9" s="29">
        <v>0</v>
      </c>
      <c r="BO9" s="29">
        <v>0</v>
      </c>
      <c r="BP9" s="30"/>
      <c r="BQ9" s="28">
        <f t="shared" si="30"/>
        <v>0</v>
      </c>
      <c r="BR9" s="29">
        <v>0</v>
      </c>
      <c r="BS9" s="29">
        <v>0</v>
      </c>
      <c r="BT9" s="29">
        <v>0</v>
      </c>
      <c r="BU9" s="30"/>
      <c r="BV9" s="28">
        <f t="shared" si="31"/>
        <v>0</v>
      </c>
      <c r="BW9" s="31">
        <v>0</v>
      </c>
      <c r="BX9" s="31">
        <v>0</v>
      </c>
      <c r="BY9" s="31">
        <v>0</v>
      </c>
      <c r="BZ9" s="30"/>
      <c r="CA9" s="28">
        <f t="shared" si="32"/>
        <v>0</v>
      </c>
      <c r="CB9" s="31">
        <v>0</v>
      </c>
      <c r="CC9" s="31">
        <v>0</v>
      </c>
      <c r="CD9" s="31">
        <v>0</v>
      </c>
      <c r="CE9" s="32"/>
      <c r="CF9" s="33">
        <f t="shared" si="33"/>
        <v>0</v>
      </c>
      <c r="CG9" s="34"/>
      <c r="CH9" s="35"/>
      <c r="CI9" s="35"/>
      <c r="CJ9" s="30"/>
      <c r="CK9" s="35"/>
      <c r="CL9" s="35"/>
      <c r="CM9" s="35"/>
      <c r="CN9" s="30"/>
      <c r="CO9" s="35"/>
      <c r="CP9" s="35"/>
      <c r="CQ9" s="35"/>
      <c r="CR9" s="30"/>
      <c r="CS9" s="35"/>
      <c r="CT9" s="35"/>
      <c r="CU9" s="35"/>
      <c r="CV9" s="30"/>
      <c r="CW9" s="35"/>
      <c r="CX9" s="35"/>
      <c r="CY9" s="35"/>
      <c r="CZ9" s="30"/>
      <c r="DA9" s="35"/>
      <c r="DB9" s="35"/>
      <c r="DC9" s="35"/>
      <c r="DD9" s="36"/>
      <c r="DE9" s="37"/>
      <c r="DF9" s="38">
        <f t="shared" si="34"/>
        <v>0</v>
      </c>
      <c r="DG9" s="39">
        <f t="shared" si="35"/>
        <v>0</v>
      </c>
      <c r="DH9" s="39">
        <f t="shared" si="36"/>
        <v>0</v>
      </c>
      <c r="DI9" s="27"/>
      <c r="DJ9" s="351">
        <f t="shared" si="0"/>
        <v>0</v>
      </c>
      <c r="DK9" s="158">
        <f t="shared" si="1"/>
        <v>0</v>
      </c>
      <c r="DL9" s="110">
        <f t="shared" si="2"/>
        <v>5</v>
      </c>
      <c r="DM9" s="41">
        <f t="shared" si="3"/>
        <v>0</v>
      </c>
      <c r="DN9" s="28">
        <f t="shared" si="4"/>
        <v>0</v>
      </c>
      <c r="DO9" s="28">
        <f t="shared" si="5"/>
        <v>5</v>
      </c>
      <c r="DP9" s="28">
        <f t="shared" si="6"/>
        <v>0</v>
      </c>
      <c r="DQ9" s="28">
        <f t="shared" si="7"/>
        <v>0</v>
      </c>
      <c r="DR9" s="28">
        <f t="shared" si="8"/>
        <v>5</v>
      </c>
      <c r="DS9" s="42">
        <f t="shared" si="9"/>
        <v>0</v>
      </c>
      <c r="DT9" s="42">
        <f t="shared" si="10"/>
        <v>0</v>
      </c>
      <c r="DU9" s="42">
        <f t="shared" si="11"/>
        <v>5</v>
      </c>
      <c r="DV9" s="42">
        <f t="shared" si="12"/>
        <v>0</v>
      </c>
      <c r="DW9" s="42">
        <f t="shared" si="13"/>
        <v>0</v>
      </c>
      <c r="DX9" s="43">
        <f t="shared" si="14"/>
        <v>20</v>
      </c>
      <c r="DY9" s="42">
        <f>IF(DX9&lt;&gt;20,RANK(DX9,$DX$4:$DX$23,1)+COUNTIF(DX$4:DX9,DX9)-1,20)</f>
        <v>20</v>
      </c>
      <c r="DZ9" s="44">
        <f t="shared" si="15"/>
        <v>0</v>
      </c>
      <c r="EA9" s="45" t="str">
        <f t="shared" si="16"/>
        <v>-</v>
      </c>
      <c r="EB9" s="24"/>
      <c r="EC9" s="104"/>
      <c r="ED9" s="103">
        <f t="shared" si="37"/>
        <v>0</v>
      </c>
      <c r="EE9" s="103">
        <f t="shared" si="38"/>
        <v>0</v>
      </c>
      <c r="EF9" s="103">
        <f t="shared" si="39"/>
        <v>0</v>
      </c>
    </row>
    <row r="10" spans="1:136" ht="16" customHeight="1" x14ac:dyDescent="0.15">
      <c r="A10" s="10"/>
      <c r="B10" s="10"/>
      <c r="C10" s="120"/>
      <c r="D10" s="331" t="str">
        <f>classi!B156</f>
        <v>FS2_7</v>
      </c>
      <c r="E10" s="46"/>
      <c r="F10" s="25">
        <f>classi!C156</f>
        <v>0</v>
      </c>
      <c r="G10" s="25">
        <f>classi!D156</f>
        <v>0</v>
      </c>
      <c r="H10" s="330">
        <f>classi!E156</f>
        <v>0</v>
      </c>
      <c r="I10" s="324"/>
      <c r="J10" s="46"/>
      <c r="K10" s="156"/>
      <c r="L10" s="397">
        <f t="shared" si="17"/>
        <v>5</v>
      </c>
      <c r="M10" s="405">
        <f t="shared" si="18"/>
        <v>0</v>
      </c>
      <c r="N10" s="338">
        <v>0</v>
      </c>
      <c r="O10" s="105">
        <v>0</v>
      </c>
      <c r="P10" s="105">
        <v>0</v>
      </c>
      <c r="Q10" s="27"/>
      <c r="R10" s="28">
        <f t="shared" si="19"/>
        <v>0</v>
      </c>
      <c r="S10" s="105">
        <v>0</v>
      </c>
      <c r="T10" s="105">
        <v>0</v>
      </c>
      <c r="U10" s="105">
        <v>0</v>
      </c>
      <c r="V10" s="27"/>
      <c r="W10" s="28">
        <f t="shared" si="20"/>
        <v>0</v>
      </c>
      <c r="X10" s="105">
        <v>0</v>
      </c>
      <c r="Y10" s="105">
        <v>0</v>
      </c>
      <c r="Z10" s="105">
        <v>0</v>
      </c>
      <c r="AA10" s="27"/>
      <c r="AB10" s="28">
        <f t="shared" si="21"/>
        <v>0</v>
      </c>
      <c r="AC10" s="105">
        <v>0</v>
      </c>
      <c r="AD10" s="105">
        <v>0</v>
      </c>
      <c r="AE10" s="105">
        <v>0</v>
      </c>
      <c r="AF10" s="27"/>
      <c r="AG10" s="339">
        <f t="shared" si="22"/>
        <v>0</v>
      </c>
      <c r="AH10" s="342">
        <v>0</v>
      </c>
      <c r="AI10" s="107">
        <v>0</v>
      </c>
      <c r="AJ10" s="107">
        <v>0</v>
      </c>
      <c r="AK10" s="27"/>
      <c r="AL10" s="28">
        <f t="shared" si="23"/>
        <v>0</v>
      </c>
      <c r="AM10" s="107">
        <v>0</v>
      </c>
      <c r="AN10" s="107">
        <v>0</v>
      </c>
      <c r="AO10" s="107">
        <v>0</v>
      </c>
      <c r="AP10" s="27"/>
      <c r="AQ10" s="28">
        <f t="shared" si="24"/>
        <v>0</v>
      </c>
      <c r="AR10" s="107">
        <v>0</v>
      </c>
      <c r="AS10" s="107">
        <v>0</v>
      </c>
      <c r="AT10" s="107">
        <v>0</v>
      </c>
      <c r="AU10" s="27"/>
      <c r="AV10" s="28">
        <f t="shared" si="25"/>
        <v>0</v>
      </c>
      <c r="AW10" s="107">
        <v>0</v>
      </c>
      <c r="AX10" s="107">
        <v>0</v>
      </c>
      <c r="AY10" s="107">
        <v>0</v>
      </c>
      <c r="AZ10" s="27"/>
      <c r="BA10" s="339">
        <f t="shared" si="26"/>
        <v>0</v>
      </c>
      <c r="BB10" s="362">
        <f t="shared" si="27"/>
        <v>0</v>
      </c>
      <c r="BC10" s="350">
        <v>0</v>
      </c>
      <c r="BD10" s="29">
        <v>0</v>
      </c>
      <c r="BE10" s="29">
        <v>0</v>
      </c>
      <c r="BF10" s="30"/>
      <c r="BG10" s="28">
        <f t="shared" si="28"/>
        <v>0</v>
      </c>
      <c r="BH10" s="29">
        <v>0</v>
      </c>
      <c r="BI10" s="29">
        <v>0</v>
      </c>
      <c r="BJ10" s="29">
        <v>0</v>
      </c>
      <c r="BK10" s="30"/>
      <c r="BL10" s="28">
        <f t="shared" si="29"/>
        <v>0</v>
      </c>
      <c r="BM10" s="29">
        <v>0</v>
      </c>
      <c r="BN10" s="29">
        <v>0</v>
      </c>
      <c r="BO10" s="29">
        <v>0</v>
      </c>
      <c r="BP10" s="30"/>
      <c r="BQ10" s="28">
        <f t="shared" si="30"/>
        <v>0</v>
      </c>
      <c r="BR10" s="29">
        <v>0</v>
      </c>
      <c r="BS10" s="29">
        <v>0</v>
      </c>
      <c r="BT10" s="29">
        <v>0</v>
      </c>
      <c r="BU10" s="30"/>
      <c r="BV10" s="28">
        <f t="shared" si="31"/>
        <v>0</v>
      </c>
      <c r="BW10" s="31">
        <v>0</v>
      </c>
      <c r="BX10" s="31">
        <v>0</v>
      </c>
      <c r="BY10" s="31">
        <v>0</v>
      </c>
      <c r="BZ10" s="30"/>
      <c r="CA10" s="28">
        <f t="shared" si="32"/>
        <v>0</v>
      </c>
      <c r="CB10" s="31">
        <v>0</v>
      </c>
      <c r="CC10" s="31">
        <v>0</v>
      </c>
      <c r="CD10" s="31">
        <v>0</v>
      </c>
      <c r="CE10" s="32"/>
      <c r="CF10" s="33">
        <f t="shared" si="33"/>
        <v>0</v>
      </c>
      <c r="CG10" s="34"/>
      <c r="CH10" s="35"/>
      <c r="CI10" s="35"/>
      <c r="CJ10" s="30"/>
      <c r="CK10" s="35"/>
      <c r="CL10" s="35"/>
      <c r="CM10" s="35"/>
      <c r="CN10" s="30"/>
      <c r="CO10" s="35"/>
      <c r="CP10" s="35"/>
      <c r="CQ10" s="35"/>
      <c r="CR10" s="30"/>
      <c r="CS10" s="35"/>
      <c r="CT10" s="35"/>
      <c r="CU10" s="35"/>
      <c r="CV10" s="30"/>
      <c r="CW10" s="35"/>
      <c r="CX10" s="35"/>
      <c r="CY10" s="35"/>
      <c r="CZ10" s="30"/>
      <c r="DA10" s="35"/>
      <c r="DB10" s="35"/>
      <c r="DC10" s="35"/>
      <c r="DD10" s="36"/>
      <c r="DE10" s="37"/>
      <c r="DF10" s="38">
        <f t="shared" si="34"/>
        <v>0</v>
      </c>
      <c r="DG10" s="39">
        <f t="shared" si="35"/>
        <v>0</v>
      </c>
      <c r="DH10" s="39">
        <f t="shared" si="36"/>
        <v>0</v>
      </c>
      <c r="DI10" s="27"/>
      <c r="DJ10" s="351">
        <f t="shared" si="0"/>
        <v>0</v>
      </c>
      <c r="DK10" s="158">
        <f t="shared" si="1"/>
        <v>0</v>
      </c>
      <c r="DL10" s="110">
        <f t="shared" si="2"/>
        <v>5</v>
      </c>
      <c r="DM10" s="41">
        <f t="shared" si="3"/>
        <v>0</v>
      </c>
      <c r="DN10" s="28">
        <f t="shared" si="4"/>
        <v>0</v>
      </c>
      <c r="DO10" s="28">
        <f t="shared" si="5"/>
        <v>5</v>
      </c>
      <c r="DP10" s="28">
        <f t="shared" si="6"/>
        <v>0</v>
      </c>
      <c r="DQ10" s="28">
        <f t="shared" si="7"/>
        <v>0</v>
      </c>
      <c r="DR10" s="28">
        <f t="shared" si="8"/>
        <v>5</v>
      </c>
      <c r="DS10" s="42">
        <f t="shared" si="9"/>
        <v>0</v>
      </c>
      <c r="DT10" s="42">
        <f t="shared" si="10"/>
        <v>0</v>
      </c>
      <c r="DU10" s="42">
        <f t="shared" si="11"/>
        <v>5</v>
      </c>
      <c r="DV10" s="42">
        <f t="shared" si="12"/>
        <v>0</v>
      </c>
      <c r="DW10" s="42">
        <f t="shared" si="13"/>
        <v>0</v>
      </c>
      <c r="DX10" s="43">
        <f t="shared" si="14"/>
        <v>20</v>
      </c>
      <c r="DY10" s="42">
        <f>IF(DX10&lt;&gt;20,RANK(DX10,$DX$4:$DX$23,1)+COUNTIF(DX$4:DX10,DX10)-1,20)</f>
        <v>20</v>
      </c>
      <c r="DZ10" s="44">
        <f t="shared" si="15"/>
        <v>0</v>
      </c>
      <c r="EA10" s="45" t="str">
        <f t="shared" si="16"/>
        <v>-</v>
      </c>
      <c r="EB10" s="24"/>
      <c r="EC10" s="104"/>
      <c r="ED10" s="103">
        <f t="shared" si="37"/>
        <v>0</v>
      </c>
      <c r="EE10" s="103">
        <f t="shared" si="38"/>
        <v>0</v>
      </c>
      <c r="EF10" s="103">
        <f t="shared" si="39"/>
        <v>0</v>
      </c>
    </row>
    <row r="11" spans="1:136" ht="16" customHeight="1" x14ac:dyDescent="0.15">
      <c r="A11" s="10"/>
      <c r="B11" s="10"/>
      <c r="C11" s="120"/>
      <c r="D11" s="331" t="str">
        <f>classi!B157</f>
        <v>FS2_8</v>
      </c>
      <c r="E11" s="46"/>
      <c r="F11" s="25">
        <f>classi!C157</f>
        <v>0</v>
      </c>
      <c r="G11" s="25">
        <f>classi!D157</f>
        <v>0</v>
      </c>
      <c r="H11" s="330">
        <f>classi!E157</f>
        <v>0</v>
      </c>
      <c r="I11" s="324"/>
      <c r="J11" s="46"/>
      <c r="K11" s="156"/>
      <c r="L11" s="397">
        <f t="shared" si="17"/>
        <v>5</v>
      </c>
      <c r="M11" s="405">
        <f t="shared" si="18"/>
        <v>0</v>
      </c>
      <c r="N11" s="338">
        <v>0</v>
      </c>
      <c r="O11" s="105">
        <v>0</v>
      </c>
      <c r="P11" s="105">
        <v>0</v>
      </c>
      <c r="Q11" s="27"/>
      <c r="R11" s="28">
        <f t="shared" si="19"/>
        <v>0</v>
      </c>
      <c r="S11" s="105">
        <v>0</v>
      </c>
      <c r="T11" s="105">
        <v>0</v>
      </c>
      <c r="U11" s="105">
        <v>0</v>
      </c>
      <c r="V11" s="27"/>
      <c r="W11" s="28">
        <f t="shared" si="20"/>
        <v>0</v>
      </c>
      <c r="X11" s="105">
        <v>0</v>
      </c>
      <c r="Y11" s="105">
        <v>0</v>
      </c>
      <c r="Z11" s="105">
        <v>0</v>
      </c>
      <c r="AA11" s="27"/>
      <c r="AB11" s="28">
        <f t="shared" si="21"/>
        <v>0</v>
      </c>
      <c r="AC11" s="105">
        <v>0</v>
      </c>
      <c r="AD11" s="105">
        <v>0</v>
      </c>
      <c r="AE11" s="105">
        <v>0</v>
      </c>
      <c r="AF11" s="27"/>
      <c r="AG11" s="339">
        <f t="shared" si="22"/>
        <v>0</v>
      </c>
      <c r="AH11" s="342">
        <v>0</v>
      </c>
      <c r="AI11" s="107">
        <v>0</v>
      </c>
      <c r="AJ11" s="107">
        <v>0</v>
      </c>
      <c r="AK11" s="27"/>
      <c r="AL11" s="28">
        <f t="shared" si="23"/>
        <v>0</v>
      </c>
      <c r="AM11" s="107">
        <v>0</v>
      </c>
      <c r="AN11" s="107">
        <v>0</v>
      </c>
      <c r="AO11" s="107">
        <v>0</v>
      </c>
      <c r="AP11" s="27"/>
      <c r="AQ11" s="28">
        <f t="shared" si="24"/>
        <v>0</v>
      </c>
      <c r="AR11" s="107">
        <v>0</v>
      </c>
      <c r="AS11" s="107">
        <v>0</v>
      </c>
      <c r="AT11" s="107">
        <v>0</v>
      </c>
      <c r="AU11" s="27"/>
      <c r="AV11" s="28">
        <f t="shared" si="25"/>
        <v>0</v>
      </c>
      <c r="AW11" s="107">
        <v>0</v>
      </c>
      <c r="AX11" s="107">
        <v>0</v>
      </c>
      <c r="AY11" s="107">
        <v>0</v>
      </c>
      <c r="AZ11" s="27"/>
      <c r="BA11" s="339">
        <f t="shared" si="26"/>
        <v>0</v>
      </c>
      <c r="BB11" s="362">
        <f t="shared" si="27"/>
        <v>0</v>
      </c>
      <c r="BC11" s="350">
        <v>0</v>
      </c>
      <c r="BD11" s="29">
        <v>0</v>
      </c>
      <c r="BE11" s="29">
        <v>0</v>
      </c>
      <c r="BF11" s="30"/>
      <c r="BG11" s="28">
        <f t="shared" si="28"/>
        <v>0</v>
      </c>
      <c r="BH11" s="29">
        <v>0</v>
      </c>
      <c r="BI11" s="29">
        <v>0</v>
      </c>
      <c r="BJ11" s="29">
        <v>0</v>
      </c>
      <c r="BK11" s="30"/>
      <c r="BL11" s="28">
        <f t="shared" si="29"/>
        <v>0</v>
      </c>
      <c r="BM11" s="29">
        <v>0</v>
      </c>
      <c r="BN11" s="29">
        <v>0</v>
      </c>
      <c r="BO11" s="29">
        <v>0</v>
      </c>
      <c r="BP11" s="30"/>
      <c r="BQ11" s="28">
        <f t="shared" si="30"/>
        <v>0</v>
      </c>
      <c r="BR11" s="29">
        <v>0</v>
      </c>
      <c r="BS11" s="29">
        <v>0</v>
      </c>
      <c r="BT11" s="29">
        <v>0</v>
      </c>
      <c r="BU11" s="30"/>
      <c r="BV11" s="28">
        <f t="shared" si="31"/>
        <v>0</v>
      </c>
      <c r="BW11" s="31">
        <v>0</v>
      </c>
      <c r="BX11" s="31">
        <v>0</v>
      </c>
      <c r="BY11" s="31">
        <v>0</v>
      </c>
      <c r="BZ11" s="30"/>
      <c r="CA11" s="28">
        <f t="shared" si="32"/>
        <v>0</v>
      </c>
      <c r="CB11" s="31">
        <v>0</v>
      </c>
      <c r="CC11" s="31">
        <v>0</v>
      </c>
      <c r="CD11" s="31">
        <v>0</v>
      </c>
      <c r="CE11" s="32"/>
      <c r="CF11" s="33">
        <f t="shared" si="33"/>
        <v>0</v>
      </c>
      <c r="CG11" s="34"/>
      <c r="CH11" s="35"/>
      <c r="CI11" s="35"/>
      <c r="CJ11" s="30"/>
      <c r="CK11" s="35"/>
      <c r="CL11" s="35"/>
      <c r="CM11" s="35"/>
      <c r="CN11" s="30"/>
      <c r="CO11" s="35"/>
      <c r="CP11" s="35"/>
      <c r="CQ11" s="35"/>
      <c r="CR11" s="30"/>
      <c r="CS11" s="35"/>
      <c r="CT11" s="35"/>
      <c r="CU11" s="35"/>
      <c r="CV11" s="30"/>
      <c r="CW11" s="35"/>
      <c r="CX11" s="35"/>
      <c r="CY11" s="35"/>
      <c r="CZ11" s="30"/>
      <c r="DA11" s="35"/>
      <c r="DB11" s="35"/>
      <c r="DC11" s="35"/>
      <c r="DD11" s="36"/>
      <c r="DE11" s="37"/>
      <c r="DF11" s="38">
        <f t="shared" si="34"/>
        <v>0</v>
      </c>
      <c r="DG11" s="39">
        <f t="shared" si="35"/>
        <v>0</v>
      </c>
      <c r="DH11" s="39">
        <f t="shared" si="36"/>
        <v>0</v>
      </c>
      <c r="DI11" s="27"/>
      <c r="DJ11" s="351">
        <f t="shared" si="0"/>
        <v>0</v>
      </c>
      <c r="DK11" s="158">
        <f t="shared" si="1"/>
        <v>0</v>
      </c>
      <c r="DL11" s="110">
        <f t="shared" si="2"/>
        <v>5</v>
      </c>
      <c r="DM11" s="41">
        <f t="shared" si="3"/>
        <v>0</v>
      </c>
      <c r="DN11" s="28">
        <f t="shared" si="4"/>
        <v>0</v>
      </c>
      <c r="DO11" s="28">
        <f t="shared" si="5"/>
        <v>5</v>
      </c>
      <c r="DP11" s="28">
        <f t="shared" si="6"/>
        <v>0</v>
      </c>
      <c r="DQ11" s="28">
        <f t="shared" si="7"/>
        <v>0</v>
      </c>
      <c r="DR11" s="28">
        <f t="shared" si="8"/>
        <v>5</v>
      </c>
      <c r="DS11" s="42">
        <f t="shared" si="9"/>
        <v>0</v>
      </c>
      <c r="DT11" s="42">
        <f t="shared" si="10"/>
        <v>0</v>
      </c>
      <c r="DU11" s="42">
        <f t="shared" si="11"/>
        <v>5</v>
      </c>
      <c r="DV11" s="42">
        <f t="shared" si="12"/>
        <v>0</v>
      </c>
      <c r="DW11" s="42">
        <f t="shared" si="13"/>
        <v>0</v>
      </c>
      <c r="DX11" s="43">
        <f t="shared" si="14"/>
        <v>20</v>
      </c>
      <c r="DY11" s="42">
        <f>IF(DX11&lt;&gt;20,RANK(DX11,$DX$4:$DX$23,1)+COUNTIF(DX$4:DX11,DX11)-1,20)</f>
        <v>20</v>
      </c>
      <c r="DZ11" s="44">
        <f t="shared" si="15"/>
        <v>0</v>
      </c>
      <c r="EA11" s="45" t="str">
        <f t="shared" si="16"/>
        <v>-</v>
      </c>
      <c r="EB11" s="24"/>
      <c r="EC11" s="104"/>
      <c r="ED11" s="103">
        <f t="shared" si="37"/>
        <v>0</v>
      </c>
      <c r="EE11" s="103">
        <f t="shared" si="38"/>
        <v>0</v>
      </c>
      <c r="EF11" s="103">
        <f t="shared" si="39"/>
        <v>0</v>
      </c>
    </row>
    <row r="12" spans="1:136" ht="16" customHeight="1" x14ac:dyDescent="0.15">
      <c r="A12" s="10"/>
      <c r="B12" s="10"/>
      <c r="C12" s="120"/>
      <c r="D12" s="331" t="str">
        <f>classi!B158</f>
        <v>FS2_9</v>
      </c>
      <c r="E12" s="46"/>
      <c r="F12" s="25">
        <f>classi!C158</f>
        <v>0</v>
      </c>
      <c r="G12" s="25">
        <f>classi!D158</f>
        <v>0</v>
      </c>
      <c r="H12" s="330">
        <f>classi!E158</f>
        <v>0</v>
      </c>
      <c r="I12" s="324"/>
      <c r="J12" s="46"/>
      <c r="K12" s="156"/>
      <c r="L12" s="397">
        <f t="shared" si="17"/>
        <v>5</v>
      </c>
      <c r="M12" s="405">
        <f t="shared" si="18"/>
        <v>0</v>
      </c>
      <c r="N12" s="338">
        <v>0</v>
      </c>
      <c r="O12" s="105">
        <v>0</v>
      </c>
      <c r="P12" s="105">
        <v>0</v>
      </c>
      <c r="Q12" s="27"/>
      <c r="R12" s="28">
        <f t="shared" si="19"/>
        <v>0</v>
      </c>
      <c r="S12" s="105">
        <v>0</v>
      </c>
      <c r="T12" s="105">
        <v>0</v>
      </c>
      <c r="U12" s="105">
        <v>0</v>
      </c>
      <c r="V12" s="27"/>
      <c r="W12" s="28">
        <f t="shared" si="20"/>
        <v>0</v>
      </c>
      <c r="X12" s="105">
        <v>0</v>
      </c>
      <c r="Y12" s="105">
        <v>0</v>
      </c>
      <c r="Z12" s="105">
        <v>0</v>
      </c>
      <c r="AA12" s="27"/>
      <c r="AB12" s="28">
        <f t="shared" si="21"/>
        <v>0</v>
      </c>
      <c r="AC12" s="105">
        <v>0</v>
      </c>
      <c r="AD12" s="105">
        <v>0</v>
      </c>
      <c r="AE12" s="105">
        <v>0</v>
      </c>
      <c r="AF12" s="27"/>
      <c r="AG12" s="339">
        <f t="shared" si="22"/>
        <v>0</v>
      </c>
      <c r="AH12" s="342">
        <v>0</v>
      </c>
      <c r="AI12" s="107">
        <v>0</v>
      </c>
      <c r="AJ12" s="107">
        <v>0</v>
      </c>
      <c r="AK12" s="27"/>
      <c r="AL12" s="28">
        <f t="shared" si="23"/>
        <v>0</v>
      </c>
      <c r="AM12" s="107">
        <v>0</v>
      </c>
      <c r="AN12" s="107">
        <v>0</v>
      </c>
      <c r="AO12" s="107">
        <v>0</v>
      </c>
      <c r="AP12" s="27"/>
      <c r="AQ12" s="28">
        <f t="shared" si="24"/>
        <v>0</v>
      </c>
      <c r="AR12" s="107">
        <v>0</v>
      </c>
      <c r="AS12" s="107">
        <v>0</v>
      </c>
      <c r="AT12" s="107">
        <v>0</v>
      </c>
      <c r="AU12" s="27"/>
      <c r="AV12" s="28">
        <f t="shared" si="25"/>
        <v>0</v>
      </c>
      <c r="AW12" s="107">
        <v>0</v>
      </c>
      <c r="AX12" s="107">
        <v>0</v>
      </c>
      <c r="AY12" s="107">
        <v>0</v>
      </c>
      <c r="AZ12" s="27"/>
      <c r="BA12" s="339">
        <f t="shared" si="26"/>
        <v>0</v>
      </c>
      <c r="BB12" s="362">
        <f t="shared" si="27"/>
        <v>0</v>
      </c>
      <c r="BC12" s="350">
        <v>0</v>
      </c>
      <c r="BD12" s="29">
        <v>0</v>
      </c>
      <c r="BE12" s="29">
        <v>0</v>
      </c>
      <c r="BF12" s="30"/>
      <c r="BG12" s="28">
        <f t="shared" si="28"/>
        <v>0</v>
      </c>
      <c r="BH12" s="29">
        <v>0</v>
      </c>
      <c r="BI12" s="29">
        <v>0</v>
      </c>
      <c r="BJ12" s="29">
        <v>0</v>
      </c>
      <c r="BK12" s="30"/>
      <c r="BL12" s="28">
        <f t="shared" si="29"/>
        <v>0</v>
      </c>
      <c r="BM12" s="29">
        <v>0</v>
      </c>
      <c r="BN12" s="29">
        <v>0</v>
      </c>
      <c r="BO12" s="29">
        <v>0</v>
      </c>
      <c r="BP12" s="30"/>
      <c r="BQ12" s="28">
        <f t="shared" si="30"/>
        <v>0</v>
      </c>
      <c r="BR12" s="29">
        <v>0</v>
      </c>
      <c r="BS12" s="29">
        <v>0</v>
      </c>
      <c r="BT12" s="29">
        <v>0</v>
      </c>
      <c r="BU12" s="30"/>
      <c r="BV12" s="28">
        <f t="shared" si="31"/>
        <v>0</v>
      </c>
      <c r="BW12" s="31">
        <v>0</v>
      </c>
      <c r="BX12" s="31">
        <v>0</v>
      </c>
      <c r="BY12" s="31">
        <v>0</v>
      </c>
      <c r="BZ12" s="30"/>
      <c r="CA12" s="28">
        <f t="shared" si="32"/>
        <v>0</v>
      </c>
      <c r="CB12" s="31">
        <v>0</v>
      </c>
      <c r="CC12" s="31">
        <v>0</v>
      </c>
      <c r="CD12" s="31">
        <v>0</v>
      </c>
      <c r="CE12" s="32"/>
      <c r="CF12" s="33">
        <f t="shared" si="33"/>
        <v>0</v>
      </c>
      <c r="CG12" s="34"/>
      <c r="CH12" s="35"/>
      <c r="CI12" s="35"/>
      <c r="CJ12" s="30"/>
      <c r="CK12" s="35"/>
      <c r="CL12" s="35"/>
      <c r="CM12" s="35"/>
      <c r="CN12" s="30"/>
      <c r="CO12" s="35"/>
      <c r="CP12" s="35"/>
      <c r="CQ12" s="35"/>
      <c r="CR12" s="30"/>
      <c r="CS12" s="35"/>
      <c r="CT12" s="35"/>
      <c r="CU12" s="35"/>
      <c r="CV12" s="30"/>
      <c r="CW12" s="35"/>
      <c r="CX12" s="35"/>
      <c r="CY12" s="35"/>
      <c r="CZ12" s="30"/>
      <c r="DA12" s="35"/>
      <c r="DB12" s="35"/>
      <c r="DC12" s="35"/>
      <c r="DD12" s="36"/>
      <c r="DE12" s="37"/>
      <c r="DF12" s="38">
        <f t="shared" si="34"/>
        <v>0</v>
      </c>
      <c r="DG12" s="39">
        <f t="shared" si="35"/>
        <v>0</v>
      </c>
      <c r="DH12" s="39">
        <f t="shared" si="36"/>
        <v>0</v>
      </c>
      <c r="DI12" s="27"/>
      <c r="DJ12" s="351">
        <f t="shared" si="0"/>
        <v>0</v>
      </c>
      <c r="DK12" s="158">
        <f t="shared" si="1"/>
        <v>0</v>
      </c>
      <c r="DL12" s="110">
        <f t="shared" si="2"/>
        <v>5</v>
      </c>
      <c r="DM12" s="41">
        <f t="shared" si="3"/>
        <v>0</v>
      </c>
      <c r="DN12" s="28">
        <f t="shared" si="4"/>
        <v>0</v>
      </c>
      <c r="DO12" s="28">
        <f t="shared" si="5"/>
        <v>5</v>
      </c>
      <c r="DP12" s="28">
        <f t="shared" si="6"/>
        <v>0</v>
      </c>
      <c r="DQ12" s="28">
        <f t="shared" si="7"/>
        <v>0</v>
      </c>
      <c r="DR12" s="28">
        <f t="shared" si="8"/>
        <v>5</v>
      </c>
      <c r="DS12" s="42">
        <f t="shared" si="9"/>
        <v>0</v>
      </c>
      <c r="DT12" s="42">
        <f t="shared" si="10"/>
        <v>0</v>
      </c>
      <c r="DU12" s="42">
        <f t="shared" si="11"/>
        <v>5</v>
      </c>
      <c r="DV12" s="42">
        <f t="shared" si="12"/>
        <v>0</v>
      </c>
      <c r="DW12" s="42">
        <f t="shared" si="13"/>
        <v>0</v>
      </c>
      <c r="DX12" s="43">
        <f t="shared" si="14"/>
        <v>20</v>
      </c>
      <c r="DY12" s="42">
        <f>IF(DX12&lt;&gt;20,RANK(DX12,$DX$4:$DX$23,1)+COUNTIF(DX$4:DX12,DX12)-1,20)</f>
        <v>20</v>
      </c>
      <c r="DZ12" s="44">
        <f t="shared" si="15"/>
        <v>0</v>
      </c>
      <c r="EA12" s="45" t="str">
        <f t="shared" si="16"/>
        <v>-</v>
      </c>
      <c r="EB12" s="24"/>
      <c r="EC12" s="104"/>
      <c r="ED12" s="103">
        <f t="shared" si="37"/>
        <v>0</v>
      </c>
      <c r="EE12" s="103">
        <f t="shared" si="38"/>
        <v>0</v>
      </c>
      <c r="EF12" s="103">
        <f t="shared" si="39"/>
        <v>0</v>
      </c>
    </row>
    <row r="13" spans="1:136" ht="16" customHeight="1" x14ac:dyDescent="0.15">
      <c r="A13" s="10"/>
      <c r="B13" s="10"/>
      <c r="C13" s="120"/>
      <c r="D13" s="331" t="str">
        <f>classi!B159</f>
        <v>FS2_10</v>
      </c>
      <c r="E13" s="46"/>
      <c r="F13" s="25">
        <f>classi!C159</f>
        <v>0</v>
      </c>
      <c r="G13" s="25">
        <f>classi!D159</f>
        <v>0</v>
      </c>
      <c r="H13" s="330">
        <f>classi!E159</f>
        <v>0</v>
      </c>
      <c r="I13" s="324"/>
      <c r="J13" s="46"/>
      <c r="K13" s="156"/>
      <c r="L13" s="397">
        <f t="shared" si="17"/>
        <v>5</v>
      </c>
      <c r="M13" s="405">
        <f t="shared" si="18"/>
        <v>0</v>
      </c>
      <c r="N13" s="338">
        <v>0</v>
      </c>
      <c r="O13" s="105">
        <v>0</v>
      </c>
      <c r="P13" s="105">
        <v>0</v>
      </c>
      <c r="Q13" s="27"/>
      <c r="R13" s="28">
        <f t="shared" si="19"/>
        <v>0</v>
      </c>
      <c r="S13" s="105">
        <v>0</v>
      </c>
      <c r="T13" s="105">
        <v>0</v>
      </c>
      <c r="U13" s="105">
        <v>0</v>
      </c>
      <c r="V13" s="27"/>
      <c r="W13" s="28">
        <f t="shared" si="20"/>
        <v>0</v>
      </c>
      <c r="X13" s="105">
        <v>0</v>
      </c>
      <c r="Y13" s="105">
        <v>0</v>
      </c>
      <c r="Z13" s="105">
        <v>0</v>
      </c>
      <c r="AA13" s="27"/>
      <c r="AB13" s="28">
        <f t="shared" si="21"/>
        <v>0</v>
      </c>
      <c r="AC13" s="105">
        <v>0</v>
      </c>
      <c r="AD13" s="105">
        <v>0</v>
      </c>
      <c r="AE13" s="105">
        <v>0</v>
      </c>
      <c r="AF13" s="27"/>
      <c r="AG13" s="339">
        <f t="shared" si="22"/>
        <v>0</v>
      </c>
      <c r="AH13" s="342">
        <v>0</v>
      </c>
      <c r="AI13" s="107">
        <v>0</v>
      </c>
      <c r="AJ13" s="107">
        <v>0</v>
      </c>
      <c r="AK13" s="27"/>
      <c r="AL13" s="28">
        <f t="shared" si="23"/>
        <v>0</v>
      </c>
      <c r="AM13" s="107">
        <v>0</v>
      </c>
      <c r="AN13" s="107">
        <v>0</v>
      </c>
      <c r="AO13" s="107">
        <v>0</v>
      </c>
      <c r="AP13" s="27"/>
      <c r="AQ13" s="28">
        <f t="shared" si="24"/>
        <v>0</v>
      </c>
      <c r="AR13" s="107">
        <v>0</v>
      </c>
      <c r="AS13" s="107">
        <v>0</v>
      </c>
      <c r="AT13" s="107">
        <v>0</v>
      </c>
      <c r="AU13" s="27"/>
      <c r="AV13" s="28">
        <f t="shared" si="25"/>
        <v>0</v>
      </c>
      <c r="AW13" s="107">
        <v>0</v>
      </c>
      <c r="AX13" s="107">
        <v>0</v>
      </c>
      <c r="AY13" s="107">
        <v>0</v>
      </c>
      <c r="AZ13" s="27"/>
      <c r="BA13" s="339">
        <f t="shared" si="26"/>
        <v>0</v>
      </c>
      <c r="BB13" s="362">
        <f t="shared" si="27"/>
        <v>0</v>
      </c>
      <c r="BC13" s="350">
        <v>0</v>
      </c>
      <c r="BD13" s="29">
        <v>0</v>
      </c>
      <c r="BE13" s="29">
        <v>0</v>
      </c>
      <c r="BF13" s="30"/>
      <c r="BG13" s="28">
        <f t="shared" si="28"/>
        <v>0</v>
      </c>
      <c r="BH13" s="29">
        <v>0</v>
      </c>
      <c r="BI13" s="29">
        <v>0</v>
      </c>
      <c r="BJ13" s="29">
        <v>0</v>
      </c>
      <c r="BK13" s="30"/>
      <c r="BL13" s="28">
        <f t="shared" si="29"/>
        <v>0</v>
      </c>
      <c r="BM13" s="29">
        <v>0</v>
      </c>
      <c r="BN13" s="29">
        <v>0</v>
      </c>
      <c r="BO13" s="29">
        <v>0</v>
      </c>
      <c r="BP13" s="30"/>
      <c r="BQ13" s="28">
        <f t="shared" si="30"/>
        <v>0</v>
      </c>
      <c r="BR13" s="29">
        <v>0</v>
      </c>
      <c r="BS13" s="29">
        <v>0</v>
      </c>
      <c r="BT13" s="29">
        <v>0</v>
      </c>
      <c r="BU13" s="30"/>
      <c r="BV13" s="28">
        <f t="shared" si="31"/>
        <v>0</v>
      </c>
      <c r="BW13" s="31">
        <v>0</v>
      </c>
      <c r="BX13" s="31">
        <v>0</v>
      </c>
      <c r="BY13" s="31">
        <v>0</v>
      </c>
      <c r="BZ13" s="30"/>
      <c r="CA13" s="28">
        <f t="shared" si="32"/>
        <v>0</v>
      </c>
      <c r="CB13" s="31">
        <v>0</v>
      </c>
      <c r="CC13" s="31">
        <v>0</v>
      </c>
      <c r="CD13" s="31">
        <v>0</v>
      </c>
      <c r="CE13" s="32"/>
      <c r="CF13" s="33">
        <f t="shared" si="33"/>
        <v>0</v>
      </c>
      <c r="CG13" s="34"/>
      <c r="CH13" s="35"/>
      <c r="CI13" s="35"/>
      <c r="CJ13" s="30"/>
      <c r="CK13" s="35"/>
      <c r="CL13" s="35"/>
      <c r="CM13" s="35"/>
      <c r="CN13" s="30"/>
      <c r="CO13" s="35"/>
      <c r="CP13" s="35"/>
      <c r="CQ13" s="35"/>
      <c r="CR13" s="30"/>
      <c r="CS13" s="35"/>
      <c r="CT13" s="35"/>
      <c r="CU13" s="35"/>
      <c r="CV13" s="30"/>
      <c r="CW13" s="35"/>
      <c r="CX13" s="35"/>
      <c r="CY13" s="35"/>
      <c r="CZ13" s="30"/>
      <c r="DA13" s="35"/>
      <c r="DB13" s="35"/>
      <c r="DC13" s="35"/>
      <c r="DD13" s="36"/>
      <c r="DE13" s="37"/>
      <c r="DF13" s="38">
        <f t="shared" si="34"/>
        <v>0</v>
      </c>
      <c r="DG13" s="39">
        <f t="shared" si="35"/>
        <v>0</v>
      </c>
      <c r="DH13" s="39">
        <f t="shared" si="36"/>
        <v>0</v>
      </c>
      <c r="DI13" s="27"/>
      <c r="DJ13" s="351">
        <f t="shared" si="0"/>
        <v>0</v>
      </c>
      <c r="DK13" s="158">
        <f t="shared" si="1"/>
        <v>0</v>
      </c>
      <c r="DL13" s="110">
        <f t="shared" si="2"/>
        <v>5</v>
      </c>
      <c r="DM13" s="41">
        <f t="shared" si="3"/>
        <v>0</v>
      </c>
      <c r="DN13" s="28">
        <f t="shared" si="4"/>
        <v>0</v>
      </c>
      <c r="DO13" s="28">
        <f t="shared" si="5"/>
        <v>5</v>
      </c>
      <c r="DP13" s="28">
        <f t="shared" si="6"/>
        <v>0</v>
      </c>
      <c r="DQ13" s="28">
        <f t="shared" si="7"/>
        <v>0</v>
      </c>
      <c r="DR13" s="28">
        <f t="shared" si="8"/>
        <v>5</v>
      </c>
      <c r="DS13" s="42">
        <f t="shared" si="9"/>
        <v>0</v>
      </c>
      <c r="DT13" s="42">
        <f t="shared" si="10"/>
        <v>0</v>
      </c>
      <c r="DU13" s="42">
        <f t="shared" si="11"/>
        <v>5</v>
      </c>
      <c r="DV13" s="42">
        <f t="shared" si="12"/>
        <v>0</v>
      </c>
      <c r="DW13" s="42">
        <f t="shared" si="13"/>
        <v>0</v>
      </c>
      <c r="DX13" s="43">
        <f t="shared" si="14"/>
        <v>20</v>
      </c>
      <c r="DY13" s="42">
        <f>IF(DX13&lt;&gt;20,RANK(DX13,$DX$4:$DX$23,1)+COUNTIF(DX$4:DX13,DX13)-1,20)</f>
        <v>20</v>
      </c>
      <c r="DZ13" s="44">
        <f t="shared" si="15"/>
        <v>0</v>
      </c>
      <c r="EA13" s="45" t="str">
        <f t="shared" si="16"/>
        <v>-</v>
      </c>
      <c r="EB13" s="24"/>
      <c r="EC13" s="104"/>
      <c r="ED13" s="103">
        <f t="shared" si="37"/>
        <v>0</v>
      </c>
      <c r="EE13" s="103">
        <f t="shared" si="38"/>
        <v>0</v>
      </c>
      <c r="EF13" s="103">
        <f t="shared" si="39"/>
        <v>0</v>
      </c>
    </row>
    <row r="14" spans="1:136" ht="16" customHeight="1" x14ac:dyDescent="0.15">
      <c r="A14" s="10"/>
      <c r="B14" s="10"/>
      <c r="C14" s="120"/>
      <c r="D14" s="329" t="str">
        <f>classi!B160</f>
        <v>FS2_11</v>
      </c>
      <c r="E14" s="46"/>
      <c r="F14" s="25">
        <f>classi!C160</f>
        <v>0</v>
      </c>
      <c r="G14" s="25">
        <f>classi!D160</f>
        <v>0</v>
      </c>
      <c r="H14" s="330">
        <f>classi!E160</f>
        <v>0</v>
      </c>
      <c r="I14" s="324"/>
      <c r="J14" s="46"/>
      <c r="K14" s="156"/>
      <c r="L14" s="397">
        <f t="shared" si="17"/>
        <v>5</v>
      </c>
      <c r="M14" s="405">
        <f t="shared" si="18"/>
        <v>0</v>
      </c>
      <c r="N14" s="338">
        <v>0</v>
      </c>
      <c r="O14" s="105">
        <v>0</v>
      </c>
      <c r="P14" s="105">
        <v>0</v>
      </c>
      <c r="Q14" s="27"/>
      <c r="R14" s="28">
        <f t="shared" si="19"/>
        <v>0</v>
      </c>
      <c r="S14" s="105">
        <v>0</v>
      </c>
      <c r="T14" s="105">
        <v>0</v>
      </c>
      <c r="U14" s="105">
        <v>0</v>
      </c>
      <c r="V14" s="27"/>
      <c r="W14" s="28">
        <f t="shared" si="20"/>
        <v>0</v>
      </c>
      <c r="X14" s="105">
        <v>0</v>
      </c>
      <c r="Y14" s="105">
        <v>0</v>
      </c>
      <c r="Z14" s="105">
        <v>0</v>
      </c>
      <c r="AA14" s="27"/>
      <c r="AB14" s="28">
        <f t="shared" si="21"/>
        <v>0</v>
      </c>
      <c r="AC14" s="105">
        <v>0</v>
      </c>
      <c r="AD14" s="105">
        <v>0</v>
      </c>
      <c r="AE14" s="105">
        <v>0</v>
      </c>
      <c r="AF14" s="27"/>
      <c r="AG14" s="339">
        <f t="shared" si="22"/>
        <v>0</v>
      </c>
      <c r="AH14" s="342">
        <v>0</v>
      </c>
      <c r="AI14" s="107">
        <v>0</v>
      </c>
      <c r="AJ14" s="107">
        <v>0</v>
      </c>
      <c r="AK14" s="27"/>
      <c r="AL14" s="28">
        <f t="shared" si="23"/>
        <v>0</v>
      </c>
      <c r="AM14" s="107">
        <v>0</v>
      </c>
      <c r="AN14" s="107">
        <v>0</v>
      </c>
      <c r="AO14" s="107">
        <v>0</v>
      </c>
      <c r="AP14" s="27"/>
      <c r="AQ14" s="28">
        <f t="shared" si="24"/>
        <v>0</v>
      </c>
      <c r="AR14" s="107">
        <v>0</v>
      </c>
      <c r="AS14" s="107">
        <v>0</v>
      </c>
      <c r="AT14" s="107">
        <v>0</v>
      </c>
      <c r="AU14" s="27"/>
      <c r="AV14" s="28">
        <f t="shared" si="25"/>
        <v>0</v>
      </c>
      <c r="AW14" s="107">
        <v>0</v>
      </c>
      <c r="AX14" s="107">
        <v>0</v>
      </c>
      <c r="AY14" s="107">
        <v>0</v>
      </c>
      <c r="AZ14" s="27"/>
      <c r="BA14" s="339">
        <f t="shared" si="26"/>
        <v>0</v>
      </c>
      <c r="BB14" s="362">
        <f t="shared" si="27"/>
        <v>0</v>
      </c>
      <c r="BC14" s="350">
        <v>0</v>
      </c>
      <c r="BD14" s="29">
        <v>0</v>
      </c>
      <c r="BE14" s="29">
        <v>0</v>
      </c>
      <c r="BF14" s="30"/>
      <c r="BG14" s="28">
        <f t="shared" si="28"/>
        <v>0</v>
      </c>
      <c r="BH14" s="29">
        <v>0</v>
      </c>
      <c r="BI14" s="29">
        <v>0</v>
      </c>
      <c r="BJ14" s="29">
        <v>0</v>
      </c>
      <c r="BK14" s="30"/>
      <c r="BL14" s="28">
        <f t="shared" si="29"/>
        <v>0</v>
      </c>
      <c r="BM14" s="29">
        <v>0</v>
      </c>
      <c r="BN14" s="29">
        <v>0</v>
      </c>
      <c r="BO14" s="29">
        <v>0</v>
      </c>
      <c r="BP14" s="30"/>
      <c r="BQ14" s="28">
        <f t="shared" si="30"/>
        <v>0</v>
      </c>
      <c r="BR14" s="29">
        <v>0</v>
      </c>
      <c r="BS14" s="29">
        <v>0</v>
      </c>
      <c r="BT14" s="29">
        <v>0</v>
      </c>
      <c r="BU14" s="30"/>
      <c r="BV14" s="28">
        <f t="shared" si="31"/>
        <v>0</v>
      </c>
      <c r="BW14" s="31">
        <v>0</v>
      </c>
      <c r="BX14" s="31">
        <v>0</v>
      </c>
      <c r="BY14" s="31">
        <v>0</v>
      </c>
      <c r="BZ14" s="30"/>
      <c r="CA14" s="28">
        <f t="shared" si="32"/>
        <v>0</v>
      </c>
      <c r="CB14" s="31">
        <v>0</v>
      </c>
      <c r="CC14" s="31">
        <v>0</v>
      </c>
      <c r="CD14" s="31">
        <v>0</v>
      </c>
      <c r="CE14" s="32"/>
      <c r="CF14" s="33">
        <f t="shared" si="33"/>
        <v>0</v>
      </c>
      <c r="CG14" s="34"/>
      <c r="CH14" s="35"/>
      <c r="CI14" s="35"/>
      <c r="CJ14" s="30"/>
      <c r="CK14" s="35"/>
      <c r="CL14" s="35"/>
      <c r="CM14" s="35"/>
      <c r="CN14" s="30"/>
      <c r="CO14" s="35"/>
      <c r="CP14" s="35"/>
      <c r="CQ14" s="35"/>
      <c r="CR14" s="30"/>
      <c r="CS14" s="35"/>
      <c r="CT14" s="35"/>
      <c r="CU14" s="35"/>
      <c r="CV14" s="30"/>
      <c r="CW14" s="35"/>
      <c r="CX14" s="35"/>
      <c r="CY14" s="35"/>
      <c r="CZ14" s="30"/>
      <c r="DA14" s="35"/>
      <c r="DB14" s="35"/>
      <c r="DC14" s="35"/>
      <c r="DD14" s="36"/>
      <c r="DE14" s="37"/>
      <c r="DF14" s="38">
        <f t="shared" si="34"/>
        <v>0</v>
      </c>
      <c r="DG14" s="39">
        <f t="shared" si="35"/>
        <v>0</v>
      </c>
      <c r="DH14" s="39">
        <f t="shared" si="36"/>
        <v>0</v>
      </c>
      <c r="DI14" s="27"/>
      <c r="DJ14" s="351">
        <f t="shared" si="0"/>
        <v>0</v>
      </c>
      <c r="DK14" s="158">
        <f t="shared" si="1"/>
        <v>0</v>
      </c>
      <c r="DL14" s="110">
        <f t="shared" si="2"/>
        <v>5</v>
      </c>
      <c r="DM14" s="41">
        <f t="shared" si="3"/>
        <v>0</v>
      </c>
      <c r="DN14" s="28">
        <f t="shared" si="4"/>
        <v>0</v>
      </c>
      <c r="DO14" s="28">
        <f t="shared" si="5"/>
        <v>5</v>
      </c>
      <c r="DP14" s="28">
        <f t="shared" si="6"/>
        <v>0</v>
      </c>
      <c r="DQ14" s="28">
        <f t="shared" si="7"/>
        <v>0</v>
      </c>
      <c r="DR14" s="28">
        <f t="shared" si="8"/>
        <v>5</v>
      </c>
      <c r="DS14" s="42">
        <f t="shared" si="9"/>
        <v>0</v>
      </c>
      <c r="DT14" s="42">
        <f t="shared" si="10"/>
        <v>0</v>
      </c>
      <c r="DU14" s="42">
        <f t="shared" si="11"/>
        <v>5</v>
      </c>
      <c r="DV14" s="42">
        <f t="shared" si="12"/>
        <v>0</v>
      </c>
      <c r="DW14" s="42">
        <f t="shared" si="13"/>
        <v>0</v>
      </c>
      <c r="DX14" s="43">
        <f t="shared" si="14"/>
        <v>20</v>
      </c>
      <c r="DY14" s="42">
        <f>IF(DX14&lt;&gt;20,RANK(DX14,$DX$4:$DX$23,1)+COUNTIF(DX$4:DX14,DX14)-1,20)</f>
        <v>20</v>
      </c>
      <c r="DZ14" s="44">
        <f t="shared" si="15"/>
        <v>0</v>
      </c>
      <c r="EA14" s="45" t="str">
        <f t="shared" si="16"/>
        <v>-</v>
      </c>
      <c r="EB14" s="24"/>
      <c r="EC14" s="104"/>
      <c r="ED14" s="103">
        <f t="shared" si="37"/>
        <v>0</v>
      </c>
      <c r="EE14" s="103">
        <f t="shared" si="38"/>
        <v>0</v>
      </c>
      <c r="EF14" s="103">
        <f t="shared" si="39"/>
        <v>0</v>
      </c>
    </row>
    <row r="15" spans="1:136" ht="16" customHeight="1" x14ac:dyDescent="0.15">
      <c r="A15" s="10"/>
      <c r="B15" s="10"/>
      <c r="C15" s="120"/>
      <c r="D15" s="329" t="str">
        <f>classi!B161</f>
        <v>FS2_12</v>
      </c>
      <c r="E15" s="46"/>
      <c r="F15" s="25">
        <f>classi!C161</f>
        <v>0</v>
      </c>
      <c r="G15" s="25">
        <f>classi!D161</f>
        <v>0</v>
      </c>
      <c r="H15" s="330">
        <f>classi!E161</f>
        <v>0</v>
      </c>
      <c r="I15" s="324"/>
      <c r="J15" s="46"/>
      <c r="K15" s="156"/>
      <c r="L15" s="397">
        <f t="shared" si="17"/>
        <v>5</v>
      </c>
      <c r="M15" s="405">
        <f t="shared" si="18"/>
        <v>0</v>
      </c>
      <c r="N15" s="338">
        <v>0</v>
      </c>
      <c r="O15" s="105">
        <v>0</v>
      </c>
      <c r="P15" s="105">
        <v>0</v>
      </c>
      <c r="Q15" s="27"/>
      <c r="R15" s="28">
        <f t="shared" si="19"/>
        <v>0</v>
      </c>
      <c r="S15" s="105">
        <v>0</v>
      </c>
      <c r="T15" s="105">
        <v>0</v>
      </c>
      <c r="U15" s="105">
        <v>0</v>
      </c>
      <c r="V15" s="27"/>
      <c r="W15" s="28">
        <f t="shared" si="20"/>
        <v>0</v>
      </c>
      <c r="X15" s="105">
        <v>0</v>
      </c>
      <c r="Y15" s="105">
        <v>0</v>
      </c>
      <c r="Z15" s="105">
        <v>0</v>
      </c>
      <c r="AA15" s="27"/>
      <c r="AB15" s="28">
        <f t="shared" si="21"/>
        <v>0</v>
      </c>
      <c r="AC15" s="105">
        <v>0</v>
      </c>
      <c r="AD15" s="105">
        <v>0</v>
      </c>
      <c r="AE15" s="105">
        <v>0</v>
      </c>
      <c r="AF15" s="27"/>
      <c r="AG15" s="339">
        <f t="shared" si="22"/>
        <v>0</v>
      </c>
      <c r="AH15" s="342">
        <v>0</v>
      </c>
      <c r="AI15" s="107">
        <v>0</v>
      </c>
      <c r="AJ15" s="107">
        <v>0</v>
      </c>
      <c r="AK15" s="27"/>
      <c r="AL15" s="28">
        <f t="shared" si="23"/>
        <v>0</v>
      </c>
      <c r="AM15" s="107">
        <v>0</v>
      </c>
      <c r="AN15" s="107">
        <v>0</v>
      </c>
      <c r="AO15" s="107">
        <v>0</v>
      </c>
      <c r="AP15" s="27"/>
      <c r="AQ15" s="28">
        <f t="shared" si="24"/>
        <v>0</v>
      </c>
      <c r="AR15" s="107">
        <v>0</v>
      </c>
      <c r="AS15" s="107">
        <v>0</v>
      </c>
      <c r="AT15" s="107">
        <v>0</v>
      </c>
      <c r="AU15" s="27"/>
      <c r="AV15" s="28">
        <f t="shared" si="25"/>
        <v>0</v>
      </c>
      <c r="AW15" s="107">
        <v>0</v>
      </c>
      <c r="AX15" s="107">
        <v>0</v>
      </c>
      <c r="AY15" s="107">
        <v>0</v>
      </c>
      <c r="AZ15" s="27"/>
      <c r="BA15" s="339">
        <f t="shared" si="26"/>
        <v>0</v>
      </c>
      <c r="BB15" s="362">
        <f t="shared" si="27"/>
        <v>0</v>
      </c>
      <c r="BC15" s="350">
        <v>0</v>
      </c>
      <c r="BD15" s="29">
        <v>0</v>
      </c>
      <c r="BE15" s="29">
        <v>0</v>
      </c>
      <c r="BF15" s="30"/>
      <c r="BG15" s="28">
        <f t="shared" si="28"/>
        <v>0</v>
      </c>
      <c r="BH15" s="29">
        <v>0</v>
      </c>
      <c r="BI15" s="29">
        <v>0</v>
      </c>
      <c r="BJ15" s="29">
        <v>0</v>
      </c>
      <c r="BK15" s="30"/>
      <c r="BL15" s="28">
        <f t="shared" si="29"/>
        <v>0</v>
      </c>
      <c r="BM15" s="29">
        <v>0</v>
      </c>
      <c r="BN15" s="29">
        <v>0</v>
      </c>
      <c r="BO15" s="29">
        <v>0</v>
      </c>
      <c r="BP15" s="30"/>
      <c r="BQ15" s="28">
        <f t="shared" si="30"/>
        <v>0</v>
      </c>
      <c r="BR15" s="29">
        <v>0</v>
      </c>
      <c r="BS15" s="29">
        <v>0</v>
      </c>
      <c r="BT15" s="29">
        <v>0</v>
      </c>
      <c r="BU15" s="30"/>
      <c r="BV15" s="28">
        <f t="shared" si="31"/>
        <v>0</v>
      </c>
      <c r="BW15" s="31">
        <v>0</v>
      </c>
      <c r="BX15" s="31">
        <v>0</v>
      </c>
      <c r="BY15" s="31">
        <v>0</v>
      </c>
      <c r="BZ15" s="30"/>
      <c r="CA15" s="28">
        <f t="shared" si="32"/>
        <v>0</v>
      </c>
      <c r="CB15" s="31">
        <v>0</v>
      </c>
      <c r="CC15" s="31">
        <v>0</v>
      </c>
      <c r="CD15" s="31">
        <v>0</v>
      </c>
      <c r="CE15" s="32"/>
      <c r="CF15" s="33">
        <f t="shared" si="33"/>
        <v>0</v>
      </c>
      <c r="CG15" s="34"/>
      <c r="CH15" s="35"/>
      <c r="CI15" s="35"/>
      <c r="CJ15" s="30"/>
      <c r="CK15" s="35"/>
      <c r="CL15" s="35"/>
      <c r="CM15" s="35"/>
      <c r="CN15" s="30"/>
      <c r="CO15" s="35"/>
      <c r="CP15" s="35"/>
      <c r="CQ15" s="35"/>
      <c r="CR15" s="30"/>
      <c r="CS15" s="35"/>
      <c r="CT15" s="35"/>
      <c r="CU15" s="35"/>
      <c r="CV15" s="30"/>
      <c r="CW15" s="35"/>
      <c r="CX15" s="35"/>
      <c r="CY15" s="35"/>
      <c r="CZ15" s="30"/>
      <c r="DA15" s="35"/>
      <c r="DB15" s="35"/>
      <c r="DC15" s="35"/>
      <c r="DD15" s="36"/>
      <c r="DE15" s="37"/>
      <c r="DF15" s="38">
        <f t="shared" si="34"/>
        <v>0</v>
      </c>
      <c r="DG15" s="39">
        <f t="shared" si="35"/>
        <v>0</v>
      </c>
      <c r="DH15" s="39">
        <f t="shared" si="36"/>
        <v>0</v>
      </c>
      <c r="DI15" s="27"/>
      <c r="DJ15" s="351">
        <f t="shared" si="0"/>
        <v>0</v>
      </c>
      <c r="DK15" s="158">
        <f t="shared" si="1"/>
        <v>0</v>
      </c>
      <c r="DL15" s="110">
        <f t="shared" si="2"/>
        <v>5</v>
      </c>
      <c r="DM15" s="41">
        <f t="shared" si="3"/>
        <v>0</v>
      </c>
      <c r="DN15" s="28">
        <f t="shared" si="4"/>
        <v>0</v>
      </c>
      <c r="DO15" s="28">
        <f t="shared" si="5"/>
        <v>5</v>
      </c>
      <c r="DP15" s="28">
        <f t="shared" si="6"/>
        <v>0</v>
      </c>
      <c r="DQ15" s="28">
        <f t="shared" si="7"/>
        <v>0</v>
      </c>
      <c r="DR15" s="28">
        <f t="shared" si="8"/>
        <v>5</v>
      </c>
      <c r="DS15" s="42">
        <f t="shared" si="9"/>
        <v>0</v>
      </c>
      <c r="DT15" s="42">
        <f t="shared" si="10"/>
        <v>0</v>
      </c>
      <c r="DU15" s="42">
        <f t="shared" si="11"/>
        <v>5</v>
      </c>
      <c r="DV15" s="42">
        <f t="shared" si="12"/>
        <v>0</v>
      </c>
      <c r="DW15" s="42">
        <f t="shared" si="13"/>
        <v>0</v>
      </c>
      <c r="DX15" s="43">
        <f t="shared" si="14"/>
        <v>20</v>
      </c>
      <c r="DY15" s="42">
        <f>IF(DX15&lt;&gt;20,RANK(DX15,$DX$4:$DX$23,1)+COUNTIF(DX$4:DX15,DX15)-1,20)</f>
        <v>20</v>
      </c>
      <c r="DZ15" s="44">
        <f t="shared" si="15"/>
        <v>0</v>
      </c>
      <c r="EA15" s="45" t="str">
        <f t="shared" si="16"/>
        <v>-</v>
      </c>
      <c r="EB15" s="24"/>
      <c r="EC15" s="104"/>
      <c r="ED15" s="103">
        <f t="shared" si="37"/>
        <v>0</v>
      </c>
      <c r="EE15" s="103">
        <f t="shared" si="38"/>
        <v>0</v>
      </c>
      <c r="EF15" s="103">
        <f t="shared" si="39"/>
        <v>0</v>
      </c>
    </row>
    <row r="16" spans="1:136" ht="16" customHeight="1" x14ac:dyDescent="0.15">
      <c r="A16" s="10"/>
      <c r="B16" s="10"/>
      <c r="C16" s="120"/>
      <c r="D16" s="329" t="str">
        <f>classi!B162</f>
        <v>FS2_13</v>
      </c>
      <c r="E16" s="46"/>
      <c r="F16" s="25">
        <f>classi!C162</f>
        <v>0</v>
      </c>
      <c r="G16" s="25">
        <f>classi!D162</f>
        <v>0</v>
      </c>
      <c r="H16" s="330">
        <f>classi!E162</f>
        <v>0</v>
      </c>
      <c r="I16" s="324"/>
      <c r="J16" s="46"/>
      <c r="K16" s="156"/>
      <c r="L16" s="397">
        <f t="shared" si="17"/>
        <v>5</v>
      </c>
      <c r="M16" s="405">
        <f t="shared" si="18"/>
        <v>0</v>
      </c>
      <c r="N16" s="338">
        <v>0</v>
      </c>
      <c r="O16" s="105">
        <v>0</v>
      </c>
      <c r="P16" s="105">
        <v>0</v>
      </c>
      <c r="Q16" s="27"/>
      <c r="R16" s="28">
        <f t="shared" si="19"/>
        <v>0</v>
      </c>
      <c r="S16" s="105">
        <v>0</v>
      </c>
      <c r="T16" s="105">
        <v>0</v>
      </c>
      <c r="U16" s="105">
        <v>0</v>
      </c>
      <c r="V16" s="27"/>
      <c r="W16" s="28">
        <f t="shared" si="20"/>
        <v>0</v>
      </c>
      <c r="X16" s="105">
        <v>0</v>
      </c>
      <c r="Y16" s="105">
        <v>0</v>
      </c>
      <c r="Z16" s="105">
        <v>0</v>
      </c>
      <c r="AA16" s="27"/>
      <c r="AB16" s="28">
        <f t="shared" si="21"/>
        <v>0</v>
      </c>
      <c r="AC16" s="105">
        <v>0</v>
      </c>
      <c r="AD16" s="105">
        <v>0</v>
      </c>
      <c r="AE16" s="105">
        <v>0</v>
      </c>
      <c r="AF16" s="27"/>
      <c r="AG16" s="339">
        <f t="shared" si="22"/>
        <v>0</v>
      </c>
      <c r="AH16" s="342">
        <v>0</v>
      </c>
      <c r="AI16" s="107">
        <v>0</v>
      </c>
      <c r="AJ16" s="107">
        <v>0</v>
      </c>
      <c r="AK16" s="27"/>
      <c r="AL16" s="28">
        <f t="shared" si="23"/>
        <v>0</v>
      </c>
      <c r="AM16" s="107">
        <v>0</v>
      </c>
      <c r="AN16" s="107">
        <v>0</v>
      </c>
      <c r="AO16" s="107">
        <v>0</v>
      </c>
      <c r="AP16" s="27"/>
      <c r="AQ16" s="28">
        <f t="shared" si="24"/>
        <v>0</v>
      </c>
      <c r="AR16" s="107">
        <v>0</v>
      </c>
      <c r="AS16" s="107">
        <v>0</v>
      </c>
      <c r="AT16" s="107">
        <v>0</v>
      </c>
      <c r="AU16" s="27"/>
      <c r="AV16" s="28">
        <f t="shared" si="25"/>
        <v>0</v>
      </c>
      <c r="AW16" s="107">
        <v>0</v>
      </c>
      <c r="AX16" s="107">
        <v>0</v>
      </c>
      <c r="AY16" s="107">
        <v>0</v>
      </c>
      <c r="AZ16" s="27"/>
      <c r="BA16" s="339">
        <f t="shared" si="26"/>
        <v>0</v>
      </c>
      <c r="BB16" s="362">
        <f t="shared" si="27"/>
        <v>0</v>
      </c>
      <c r="BC16" s="350">
        <v>0</v>
      </c>
      <c r="BD16" s="29">
        <v>0</v>
      </c>
      <c r="BE16" s="29">
        <v>0</v>
      </c>
      <c r="BF16" s="30"/>
      <c r="BG16" s="28">
        <f t="shared" si="28"/>
        <v>0</v>
      </c>
      <c r="BH16" s="29">
        <v>0</v>
      </c>
      <c r="BI16" s="29">
        <v>0</v>
      </c>
      <c r="BJ16" s="29">
        <v>0</v>
      </c>
      <c r="BK16" s="30"/>
      <c r="BL16" s="28">
        <f t="shared" si="29"/>
        <v>0</v>
      </c>
      <c r="BM16" s="29">
        <v>0</v>
      </c>
      <c r="BN16" s="29">
        <v>0</v>
      </c>
      <c r="BO16" s="29">
        <v>0</v>
      </c>
      <c r="BP16" s="30"/>
      <c r="BQ16" s="28">
        <f t="shared" si="30"/>
        <v>0</v>
      </c>
      <c r="BR16" s="29">
        <v>0</v>
      </c>
      <c r="BS16" s="29">
        <v>0</v>
      </c>
      <c r="BT16" s="29">
        <v>0</v>
      </c>
      <c r="BU16" s="30"/>
      <c r="BV16" s="28">
        <f t="shared" si="31"/>
        <v>0</v>
      </c>
      <c r="BW16" s="31">
        <v>0</v>
      </c>
      <c r="BX16" s="31">
        <v>0</v>
      </c>
      <c r="BY16" s="31">
        <v>0</v>
      </c>
      <c r="BZ16" s="30"/>
      <c r="CA16" s="28">
        <f t="shared" si="32"/>
        <v>0</v>
      </c>
      <c r="CB16" s="31">
        <v>0</v>
      </c>
      <c r="CC16" s="31">
        <v>0</v>
      </c>
      <c r="CD16" s="31">
        <v>0</v>
      </c>
      <c r="CE16" s="32"/>
      <c r="CF16" s="33">
        <f t="shared" si="33"/>
        <v>0</v>
      </c>
      <c r="CG16" s="34"/>
      <c r="CH16" s="35"/>
      <c r="CI16" s="35"/>
      <c r="CJ16" s="30"/>
      <c r="CK16" s="35"/>
      <c r="CL16" s="35"/>
      <c r="CM16" s="35"/>
      <c r="CN16" s="30"/>
      <c r="CO16" s="35"/>
      <c r="CP16" s="35"/>
      <c r="CQ16" s="35"/>
      <c r="CR16" s="30"/>
      <c r="CS16" s="35"/>
      <c r="CT16" s="35"/>
      <c r="CU16" s="35"/>
      <c r="CV16" s="30"/>
      <c r="CW16" s="35"/>
      <c r="CX16" s="35"/>
      <c r="CY16" s="35"/>
      <c r="CZ16" s="30"/>
      <c r="DA16" s="35"/>
      <c r="DB16" s="35"/>
      <c r="DC16" s="35"/>
      <c r="DD16" s="36"/>
      <c r="DE16" s="37"/>
      <c r="DF16" s="38">
        <f t="shared" si="34"/>
        <v>0</v>
      </c>
      <c r="DG16" s="39">
        <f t="shared" si="35"/>
        <v>0</v>
      </c>
      <c r="DH16" s="39">
        <f t="shared" si="36"/>
        <v>0</v>
      </c>
      <c r="DI16" s="27"/>
      <c r="DJ16" s="351">
        <f t="shared" si="0"/>
        <v>0</v>
      </c>
      <c r="DK16" s="158">
        <f t="shared" si="1"/>
        <v>0</v>
      </c>
      <c r="DL16" s="110">
        <f t="shared" si="2"/>
        <v>5</v>
      </c>
      <c r="DM16" s="41">
        <f t="shared" si="3"/>
        <v>0</v>
      </c>
      <c r="DN16" s="28">
        <f t="shared" si="4"/>
        <v>0</v>
      </c>
      <c r="DO16" s="28">
        <f t="shared" si="5"/>
        <v>5</v>
      </c>
      <c r="DP16" s="28">
        <f t="shared" si="6"/>
        <v>0</v>
      </c>
      <c r="DQ16" s="28">
        <f t="shared" si="7"/>
        <v>0</v>
      </c>
      <c r="DR16" s="28">
        <f t="shared" si="8"/>
        <v>5</v>
      </c>
      <c r="DS16" s="42">
        <f t="shared" si="9"/>
        <v>0</v>
      </c>
      <c r="DT16" s="42">
        <f t="shared" si="10"/>
        <v>0</v>
      </c>
      <c r="DU16" s="42">
        <f t="shared" si="11"/>
        <v>5</v>
      </c>
      <c r="DV16" s="42">
        <f t="shared" si="12"/>
        <v>0</v>
      </c>
      <c r="DW16" s="42">
        <f t="shared" si="13"/>
        <v>0</v>
      </c>
      <c r="DX16" s="43">
        <f t="shared" si="14"/>
        <v>20</v>
      </c>
      <c r="DY16" s="42">
        <f>IF(DX16&lt;&gt;20,RANK(DX16,$DX$4:$DX$23,1)+COUNTIF(DX$4:DX16,DX16)-1,20)</f>
        <v>20</v>
      </c>
      <c r="DZ16" s="44">
        <f t="shared" si="15"/>
        <v>0</v>
      </c>
      <c r="EA16" s="45" t="str">
        <f t="shared" si="16"/>
        <v>-</v>
      </c>
      <c r="EB16" s="24"/>
      <c r="EC16" s="104"/>
      <c r="ED16" s="103">
        <f t="shared" si="37"/>
        <v>0</v>
      </c>
      <c r="EE16" s="103">
        <f t="shared" si="38"/>
        <v>0</v>
      </c>
      <c r="EF16" s="103">
        <f t="shared" si="39"/>
        <v>0</v>
      </c>
    </row>
    <row r="17" spans="1:137" ht="16" customHeight="1" x14ac:dyDescent="0.15">
      <c r="A17" s="10"/>
      <c r="B17" s="10"/>
      <c r="C17" s="120"/>
      <c r="D17" s="329" t="str">
        <f>classi!B163</f>
        <v>FS2_14</v>
      </c>
      <c r="E17" s="46"/>
      <c r="F17" s="25">
        <f>classi!C163</f>
        <v>0</v>
      </c>
      <c r="G17" s="25">
        <f>classi!D163</f>
        <v>0</v>
      </c>
      <c r="H17" s="330">
        <f>classi!E163</f>
        <v>0</v>
      </c>
      <c r="I17" s="324"/>
      <c r="J17" s="46"/>
      <c r="K17" s="156"/>
      <c r="L17" s="397">
        <f t="shared" si="17"/>
        <v>5</v>
      </c>
      <c r="M17" s="405">
        <f t="shared" si="18"/>
        <v>0</v>
      </c>
      <c r="N17" s="338">
        <v>0</v>
      </c>
      <c r="O17" s="105">
        <v>0</v>
      </c>
      <c r="P17" s="105">
        <v>0</v>
      </c>
      <c r="Q17" s="27"/>
      <c r="R17" s="28">
        <f t="shared" si="19"/>
        <v>0</v>
      </c>
      <c r="S17" s="105">
        <v>0</v>
      </c>
      <c r="T17" s="105">
        <v>0</v>
      </c>
      <c r="U17" s="105">
        <v>0</v>
      </c>
      <c r="V17" s="27"/>
      <c r="W17" s="28">
        <f t="shared" si="20"/>
        <v>0</v>
      </c>
      <c r="X17" s="105">
        <v>0</v>
      </c>
      <c r="Y17" s="105">
        <v>0</v>
      </c>
      <c r="Z17" s="105">
        <v>0</v>
      </c>
      <c r="AA17" s="27"/>
      <c r="AB17" s="28">
        <f t="shared" si="21"/>
        <v>0</v>
      </c>
      <c r="AC17" s="105">
        <v>0</v>
      </c>
      <c r="AD17" s="105">
        <v>0</v>
      </c>
      <c r="AE17" s="105">
        <v>0</v>
      </c>
      <c r="AF17" s="27"/>
      <c r="AG17" s="339">
        <f t="shared" si="22"/>
        <v>0</v>
      </c>
      <c r="AH17" s="342">
        <v>0</v>
      </c>
      <c r="AI17" s="107">
        <v>0</v>
      </c>
      <c r="AJ17" s="107">
        <v>0</v>
      </c>
      <c r="AK17" s="27"/>
      <c r="AL17" s="28">
        <f t="shared" si="23"/>
        <v>0</v>
      </c>
      <c r="AM17" s="107">
        <v>0</v>
      </c>
      <c r="AN17" s="107">
        <v>0</v>
      </c>
      <c r="AO17" s="107">
        <v>0</v>
      </c>
      <c r="AP17" s="27"/>
      <c r="AQ17" s="28">
        <f t="shared" si="24"/>
        <v>0</v>
      </c>
      <c r="AR17" s="107">
        <v>0</v>
      </c>
      <c r="AS17" s="107">
        <v>0</v>
      </c>
      <c r="AT17" s="107">
        <v>0</v>
      </c>
      <c r="AU17" s="27"/>
      <c r="AV17" s="28">
        <f t="shared" si="25"/>
        <v>0</v>
      </c>
      <c r="AW17" s="107">
        <v>0</v>
      </c>
      <c r="AX17" s="107">
        <v>0</v>
      </c>
      <c r="AY17" s="107">
        <v>0</v>
      </c>
      <c r="AZ17" s="27"/>
      <c r="BA17" s="339">
        <f t="shared" si="26"/>
        <v>0</v>
      </c>
      <c r="BB17" s="362">
        <f t="shared" si="27"/>
        <v>0</v>
      </c>
      <c r="BC17" s="350">
        <v>0</v>
      </c>
      <c r="BD17" s="29">
        <v>0</v>
      </c>
      <c r="BE17" s="29">
        <v>0</v>
      </c>
      <c r="BF17" s="30"/>
      <c r="BG17" s="28">
        <f t="shared" si="28"/>
        <v>0</v>
      </c>
      <c r="BH17" s="29">
        <v>0</v>
      </c>
      <c r="BI17" s="29">
        <v>0</v>
      </c>
      <c r="BJ17" s="29">
        <v>0</v>
      </c>
      <c r="BK17" s="30"/>
      <c r="BL17" s="28">
        <f t="shared" si="29"/>
        <v>0</v>
      </c>
      <c r="BM17" s="29">
        <v>0</v>
      </c>
      <c r="BN17" s="29">
        <v>0</v>
      </c>
      <c r="BO17" s="29">
        <v>0</v>
      </c>
      <c r="BP17" s="30"/>
      <c r="BQ17" s="28">
        <f t="shared" si="30"/>
        <v>0</v>
      </c>
      <c r="BR17" s="29">
        <v>0</v>
      </c>
      <c r="BS17" s="29">
        <v>0</v>
      </c>
      <c r="BT17" s="29">
        <v>0</v>
      </c>
      <c r="BU17" s="30"/>
      <c r="BV17" s="28">
        <f t="shared" si="31"/>
        <v>0</v>
      </c>
      <c r="BW17" s="31">
        <v>0</v>
      </c>
      <c r="BX17" s="31">
        <v>0</v>
      </c>
      <c r="BY17" s="31">
        <v>0</v>
      </c>
      <c r="BZ17" s="30"/>
      <c r="CA17" s="28">
        <f t="shared" si="32"/>
        <v>0</v>
      </c>
      <c r="CB17" s="31">
        <v>0</v>
      </c>
      <c r="CC17" s="31">
        <v>0</v>
      </c>
      <c r="CD17" s="31">
        <v>0</v>
      </c>
      <c r="CE17" s="32"/>
      <c r="CF17" s="33">
        <f t="shared" si="33"/>
        <v>0</v>
      </c>
      <c r="CG17" s="34"/>
      <c r="CH17" s="35"/>
      <c r="CI17" s="35"/>
      <c r="CJ17" s="30"/>
      <c r="CK17" s="35"/>
      <c r="CL17" s="35"/>
      <c r="CM17" s="35"/>
      <c r="CN17" s="30"/>
      <c r="CO17" s="35"/>
      <c r="CP17" s="35"/>
      <c r="CQ17" s="35"/>
      <c r="CR17" s="30"/>
      <c r="CS17" s="35"/>
      <c r="CT17" s="35"/>
      <c r="CU17" s="35"/>
      <c r="CV17" s="30"/>
      <c r="CW17" s="35"/>
      <c r="CX17" s="35"/>
      <c r="CY17" s="35"/>
      <c r="CZ17" s="30"/>
      <c r="DA17" s="35"/>
      <c r="DB17" s="35"/>
      <c r="DC17" s="35"/>
      <c r="DD17" s="36"/>
      <c r="DE17" s="37"/>
      <c r="DF17" s="38">
        <f t="shared" si="34"/>
        <v>0</v>
      </c>
      <c r="DG17" s="39">
        <f t="shared" si="35"/>
        <v>0</v>
      </c>
      <c r="DH17" s="39">
        <f t="shared" si="36"/>
        <v>0</v>
      </c>
      <c r="DI17" s="27"/>
      <c r="DJ17" s="351">
        <f t="shared" si="0"/>
        <v>0</v>
      </c>
      <c r="DK17" s="158">
        <f t="shared" si="1"/>
        <v>0</v>
      </c>
      <c r="DL17" s="110">
        <f t="shared" si="2"/>
        <v>5</v>
      </c>
      <c r="DM17" s="41">
        <f t="shared" si="3"/>
        <v>0</v>
      </c>
      <c r="DN17" s="28">
        <f t="shared" si="4"/>
        <v>0</v>
      </c>
      <c r="DO17" s="28">
        <f t="shared" si="5"/>
        <v>5</v>
      </c>
      <c r="DP17" s="28">
        <f t="shared" si="6"/>
        <v>0</v>
      </c>
      <c r="DQ17" s="28">
        <f t="shared" si="7"/>
        <v>0</v>
      </c>
      <c r="DR17" s="28">
        <f t="shared" si="8"/>
        <v>5</v>
      </c>
      <c r="DS17" s="42">
        <f t="shared" si="9"/>
        <v>0</v>
      </c>
      <c r="DT17" s="42">
        <f t="shared" si="10"/>
        <v>0</v>
      </c>
      <c r="DU17" s="42">
        <f t="shared" si="11"/>
        <v>5</v>
      </c>
      <c r="DV17" s="42">
        <f t="shared" si="12"/>
        <v>0</v>
      </c>
      <c r="DW17" s="42">
        <f t="shared" si="13"/>
        <v>0</v>
      </c>
      <c r="DX17" s="43">
        <f t="shared" si="14"/>
        <v>20</v>
      </c>
      <c r="DY17" s="42">
        <f>IF(DX17&lt;&gt;20,RANK(DX17,$DX$4:$DX$23,1)+COUNTIF(DX$4:DX17,DX17)-1,20)</f>
        <v>20</v>
      </c>
      <c r="DZ17" s="44">
        <f t="shared" si="15"/>
        <v>0</v>
      </c>
      <c r="EA17" s="45" t="str">
        <f t="shared" si="16"/>
        <v>-</v>
      </c>
      <c r="EB17" s="24"/>
      <c r="EC17" s="104"/>
      <c r="ED17" s="103">
        <f t="shared" si="37"/>
        <v>0</v>
      </c>
      <c r="EE17" s="103">
        <f t="shared" si="38"/>
        <v>0</v>
      </c>
      <c r="EF17" s="103">
        <f t="shared" si="39"/>
        <v>0</v>
      </c>
    </row>
    <row r="18" spans="1:137" ht="16" customHeight="1" x14ac:dyDescent="0.15">
      <c r="A18" s="10"/>
      <c r="B18" s="10"/>
      <c r="C18" s="120"/>
      <c r="D18" s="329" t="str">
        <f>classi!B164</f>
        <v>FS2_15</v>
      </c>
      <c r="E18" s="46"/>
      <c r="F18" s="25">
        <f>classi!C164</f>
        <v>0</v>
      </c>
      <c r="G18" s="25">
        <f>classi!D164</f>
        <v>0</v>
      </c>
      <c r="H18" s="330">
        <f>classi!E164</f>
        <v>0</v>
      </c>
      <c r="I18" s="324"/>
      <c r="J18" s="46"/>
      <c r="K18" s="156"/>
      <c r="L18" s="397">
        <f t="shared" si="17"/>
        <v>5</v>
      </c>
      <c r="M18" s="405">
        <f t="shared" si="18"/>
        <v>0</v>
      </c>
      <c r="N18" s="338">
        <v>0</v>
      </c>
      <c r="O18" s="105">
        <v>0</v>
      </c>
      <c r="P18" s="105">
        <v>0</v>
      </c>
      <c r="Q18" s="27"/>
      <c r="R18" s="28">
        <f t="shared" si="19"/>
        <v>0</v>
      </c>
      <c r="S18" s="105">
        <v>0</v>
      </c>
      <c r="T18" s="105">
        <v>0</v>
      </c>
      <c r="U18" s="105">
        <v>0</v>
      </c>
      <c r="V18" s="27"/>
      <c r="W18" s="28">
        <f t="shared" si="20"/>
        <v>0</v>
      </c>
      <c r="X18" s="105">
        <v>0</v>
      </c>
      <c r="Y18" s="105">
        <v>0</v>
      </c>
      <c r="Z18" s="105">
        <v>0</v>
      </c>
      <c r="AA18" s="27"/>
      <c r="AB18" s="28">
        <f t="shared" si="21"/>
        <v>0</v>
      </c>
      <c r="AC18" s="105">
        <v>0</v>
      </c>
      <c r="AD18" s="105">
        <v>0</v>
      </c>
      <c r="AE18" s="105">
        <v>0</v>
      </c>
      <c r="AF18" s="27"/>
      <c r="AG18" s="339">
        <f t="shared" si="22"/>
        <v>0</v>
      </c>
      <c r="AH18" s="342">
        <v>0</v>
      </c>
      <c r="AI18" s="107">
        <v>0</v>
      </c>
      <c r="AJ18" s="107">
        <v>0</v>
      </c>
      <c r="AK18" s="27"/>
      <c r="AL18" s="28">
        <f t="shared" si="23"/>
        <v>0</v>
      </c>
      <c r="AM18" s="107">
        <v>0</v>
      </c>
      <c r="AN18" s="107">
        <v>0</v>
      </c>
      <c r="AO18" s="107">
        <v>0</v>
      </c>
      <c r="AP18" s="27"/>
      <c r="AQ18" s="28">
        <f t="shared" si="24"/>
        <v>0</v>
      </c>
      <c r="AR18" s="107">
        <v>0</v>
      </c>
      <c r="AS18" s="107">
        <v>0</v>
      </c>
      <c r="AT18" s="107">
        <v>0</v>
      </c>
      <c r="AU18" s="27"/>
      <c r="AV18" s="28">
        <f t="shared" si="25"/>
        <v>0</v>
      </c>
      <c r="AW18" s="107">
        <v>0</v>
      </c>
      <c r="AX18" s="107">
        <v>0</v>
      </c>
      <c r="AY18" s="107">
        <v>0</v>
      </c>
      <c r="AZ18" s="27"/>
      <c r="BA18" s="339">
        <f t="shared" si="26"/>
        <v>0</v>
      </c>
      <c r="BB18" s="362">
        <f t="shared" si="27"/>
        <v>0</v>
      </c>
      <c r="BC18" s="350">
        <v>0</v>
      </c>
      <c r="BD18" s="29">
        <v>0</v>
      </c>
      <c r="BE18" s="29">
        <v>0</v>
      </c>
      <c r="BF18" s="30"/>
      <c r="BG18" s="28">
        <f t="shared" si="28"/>
        <v>0</v>
      </c>
      <c r="BH18" s="29">
        <v>0</v>
      </c>
      <c r="BI18" s="29">
        <v>0</v>
      </c>
      <c r="BJ18" s="29">
        <v>0</v>
      </c>
      <c r="BK18" s="30"/>
      <c r="BL18" s="28">
        <f t="shared" si="29"/>
        <v>0</v>
      </c>
      <c r="BM18" s="29">
        <v>0</v>
      </c>
      <c r="BN18" s="29">
        <v>0</v>
      </c>
      <c r="BO18" s="29">
        <v>0</v>
      </c>
      <c r="BP18" s="30"/>
      <c r="BQ18" s="28">
        <f t="shared" si="30"/>
        <v>0</v>
      </c>
      <c r="BR18" s="29">
        <v>0</v>
      </c>
      <c r="BS18" s="29">
        <v>0</v>
      </c>
      <c r="BT18" s="29">
        <v>0</v>
      </c>
      <c r="BU18" s="30"/>
      <c r="BV18" s="28">
        <f t="shared" si="31"/>
        <v>0</v>
      </c>
      <c r="BW18" s="31">
        <v>0</v>
      </c>
      <c r="BX18" s="31">
        <v>0</v>
      </c>
      <c r="BY18" s="31">
        <v>0</v>
      </c>
      <c r="BZ18" s="30"/>
      <c r="CA18" s="28">
        <f t="shared" si="32"/>
        <v>0</v>
      </c>
      <c r="CB18" s="31">
        <v>0</v>
      </c>
      <c r="CC18" s="31">
        <v>0</v>
      </c>
      <c r="CD18" s="31">
        <v>0</v>
      </c>
      <c r="CE18" s="32"/>
      <c r="CF18" s="33">
        <f t="shared" si="33"/>
        <v>0</v>
      </c>
      <c r="CG18" s="34"/>
      <c r="CH18" s="35"/>
      <c r="CI18" s="35"/>
      <c r="CJ18" s="30"/>
      <c r="CK18" s="35"/>
      <c r="CL18" s="35"/>
      <c r="CM18" s="35"/>
      <c r="CN18" s="30"/>
      <c r="CO18" s="35"/>
      <c r="CP18" s="35"/>
      <c r="CQ18" s="35"/>
      <c r="CR18" s="30"/>
      <c r="CS18" s="35"/>
      <c r="CT18" s="35"/>
      <c r="CU18" s="35"/>
      <c r="CV18" s="30"/>
      <c r="CW18" s="35"/>
      <c r="CX18" s="35"/>
      <c r="CY18" s="35"/>
      <c r="CZ18" s="30"/>
      <c r="DA18" s="35"/>
      <c r="DB18" s="35"/>
      <c r="DC18" s="35"/>
      <c r="DD18" s="36"/>
      <c r="DE18" s="37"/>
      <c r="DF18" s="38">
        <f t="shared" si="34"/>
        <v>0</v>
      </c>
      <c r="DG18" s="39">
        <f t="shared" si="35"/>
        <v>0</v>
      </c>
      <c r="DH18" s="39">
        <f t="shared" si="36"/>
        <v>0</v>
      </c>
      <c r="DI18" s="27"/>
      <c r="DJ18" s="351">
        <f t="shared" si="0"/>
        <v>0</v>
      </c>
      <c r="DK18" s="158">
        <f t="shared" si="1"/>
        <v>0</v>
      </c>
      <c r="DL18" s="110">
        <f t="shared" si="2"/>
        <v>5</v>
      </c>
      <c r="DM18" s="41">
        <f t="shared" si="3"/>
        <v>0</v>
      </c>
      <c r="DN18" s="28">
        <f t="shared" si="4"/>
        <v>0</v>
      </c>
      <c r="DO18" s="28">
        <f t="shared" si="5"/>
        <v>5</v>
      </c>
      <c r="DP18" s="28">
        <f t="shared" si="6"/>
        <v>0</v>
      </c>
      <c r="DQ18" s="28">
        <f t="shared" si="7"/>
        <v>0</v>
      </c>
      <c r="DR18" s="28">
        <f t="shared" si="8"/>
        <v>5</v>
      </c>
      <c r="DS18" s="42">
        <f t="shared" si="9"/>
        <v>0</v>
      </c>
      <c r="DT18" s="42">
        <f t="shared" si="10"/>
        <v>0</v>
      </c>
      <c r="DU18" s="42">
        <f t="shared" si="11"/>
        <v>5</v>
      </c>
      <c r="DV18" s="42">
        <f t="shared" si="12"/>
        <v>0</v>
      </c>
      <c r="DW18" s="42">
        <f t="shared" si="13"/>
        <v>0</v>
      </c>
      <c r="DX18" s="43">
        <f t="shared" si="14"/>
        <v>20</v>
      </c>
      <c r="DY18" s="42">
        <f>IF(DX18&lt;&gt;20,RANK(DX18,$DX$4:$DX$23,1)+COUNTIF(DX$4:DX18,DX18)-1,20)</f>
        <v>20</v>
      </c>
      <c r="DZ18" s="44">
        <f t="shared" si="15"/>
        <v>0</v>
      </c>
      <c r="EA18" s="45" t="str">
        <f t="shared" si="16"/>
        <v>-</v>
      </c>
      <c r="EB18" s="24"/>
      <c r="EC18" s="104"/>
      <c r="ED18" s="103">
        <f t="shared" si="37"/>
        <v>0</v>
      </c>
      <c r="EE18" s="103">
        <f t="shared" si="38"/>
        <v>0</v>
      </c>
      <c r="EF18" s="103">
        <f t="shared" si="39"/>
        <v>0</v>
      </c>
    </row>
    <row r="19" spans="1:137" ht="16" customHeight="1" x14ac:dyDescent="0.15">
      <c r="A19" s="10"/>
      <c r="B19" s="10"/>
      <c r="C19" s="120"/>
      <c r="D19" s="329" t="str">
        <f>classi!B165</f>
        <v>FS2_16</v>
      </c>
      <c r="E19" s="46"/>
      <c r="F19" s="25">
        <f>classi!C165</f>
        <v>0</v>
      </c>
      <c r="G19" s="25">
        <f>classi!D165</f>
        <v>0</v>
      </c>
      <c r="H19" s="330">
        <f>classi!E165</f>
        <v>0</v>
      </c>
      <c r="I19" s="324"/>
      <c r="J19" s="46"/>
      <c r="K19" s="156"/>
      <c r="L19" s="397">
        <f t="shared" si="17"/>
        <v>5</v>
      </c>
      <c r="M19" s="405">
        <f t="shared" si="18"/>
        <v>0</v>
      </c>
      <c r="N19" s="338">
        <v>0</v>
      </c>
      <c r="O19" s="105">
        <v>0</v>
      </c>
      <c r="P19" s="105">
        <v>0</v>
      </c>
      <c r="Q19" s="27"/>
      <c r="R19" s="28">
        <f t="shared" si="19"/>
        <v>0</v>
      </c>
      <c r="S19" s="105">
        <v>0</v>
      </c>
      <c r="T19" s="105">
        <v>0</v>
      </c>
      <c r="U19" s="105">
        <v>0</v>
      </c>
      <c r="V19" s="27"/>
      <c r="W19" s="28">
        <f t="shared" si="20"/>
        <v>0</v>
      </c>
      <c r="X19" s="105">
        <v>0</v>
      </c>
      <c r="Y19" s="105">
        <v>0</v>
      </c>
      <c r="Z19" s="105">
        <v>0</v>
      </c>
      <c r="AA19" s="27"/>
      <c r="AB19" s="28">
        <f t="shared" si="21"/>
        <v>0</v>
      </c>
      <c r="AC19" s="105">
        <v>0</v>
      </c>
      <c r="AD19" s="105">
        <v>0</v>
      </c>
      <c r="AE19" s="105">
        <v>0</v>
      </c>
      <c r="AF19" s="27"/>
      <c r="AG19" s="339">
        <f t="shared" si="22"/>
        <v>0</v>
      </c>
      <c r="AH19" s="342">
        <v>0</v>
      </c>
      <c r="AI19" s="107">
        <v>0</v>
      </c>
      <c r="AJ19" s="107">
        <v>0</v>
      </c>
      <c r="AK19" s="27"/>
      <c r="AL19" s="28">
        <f t="shared" si="23"/>
        <v>0</v>
      </c>
      <c r="AM19" s="107">
        <v>0</v>
      </c>
      <c r="AN19" s="107">
        <v>0</v>
      </c>
      <c r="AO19" s="107">
        <v>0</v>
      </c>
      <c r="AP19" s="27"/>
      <c r="AQ19" s="28">
        <f t="shared" si="24"/>
        <v>0</v>
      </c>
      <c r="AR19" s="107">
        <v>0</v>
      </c>
      <c r="AS19" s="107">
        <v>0</v>
      </c>
      <c r="AT19" s="107">
        <v>0</v>
      </c>
      <c r="AU19" s="27"/>
      <c r="AV19" s="28">
        <f t="shared" si="25"/>
        <v>0</v>
      </c>
      <c r="AW19" s="107">
        <v>0</v>
      </c>
      <c r="AX19" s="107">
        <v>0</v>
      </c>
      <c r="AY19" s="107">
        <v>0</v>
      </c>
      <c r="AZ19" s="27"/>
      <c r="BA19" s="339">
        <f t="shared" si="26"/>
        <v>0</v>
      </c>
      <c r="BB19" s="362">
        <f t="shared" si="27"/>
        <v>0</v>
      </c>
      <c r="BC19" s="350">
        <v>0</v>
      </c>
      <c r="BD19" s="29">
        <v>0</v>
      </c>
      <c r="BE19" s="29">
        <v>0</v>
      </c>
      <c r="BF19" s="30"/>
      <c r="BG19" s="28">
        <f t="shared" si="28"/>
        <v>0</v>
      </c>
      <c r="BH19" s="29">
        <v>0</v>
      </c>
      <c r="BI19" s="29">
        <v>0</v>
      </c>
      <c r="BJ19" s="29">
        <v>0</v>
      </c>
      <c r="BK19" s="30"/>
      <c r="BL19" s="28">
        <f t="shared" si="29"/>
        <v>0</v>
      </c>
      <c r="BM19" s="29">
        <v>0</v>
      </c>
      <c r="BN19" s="29">
        <v>0</v>
      </c>
      <c r="BO19" s="29">
        <v>0</v>
      </c>
      <c r="BP19" s="30"/>
      <c r="BQ19" s="28">
        <f t="shared" si="30"/>
        <v>0</v>
      </c>
      <c r="BR19" s="29">
        <v>0</v>
      </c>
      <c r="BS19" s="29">
        <v>0</v>
      </c>
      <c r="BT19" s="29">
        <v>0</v>
      </c>
      <c r="BU19" s="30"/>
      <c r="BV19" s="28">
        <f t="shared" si="31"/>
        <v>0</v>
      </c>
      <c r="BW19" s="31">
        <v>0</v>
      </c>
      <c r="BX19" s="31">
        <v>0</v>
      </c>
      <c r="BY19" s="31">
        <v>0</v>
      </c>
      <c r="BZ19" s="30"/>
      <c r="CA19" s="28">
        <f t="shared" si="32"/>
        <v>0</v>
      </c>
      <c r="CB19" s="31">
        <v>0</v>
      </c>
      <c r="CC19" s="31">
        <v>0</v>
      </c>
      <c r="CD19" s="31">
        <v>0</v>
      </c>
      <c r="CE19" s="32"/>
      <c r="CF19" s="33">
        <f t="shared" si="33"/>
        <v>0</v>
      </c>
      <c r="CG19" s="34"/>
      <c r="CH19" s="35"/>
      <c r="CI19" s="35"/>
      <c r="CJ19" s="30"/>
      <c r="CK19" s="35"/>
      <c r="CL19" s="35"/>
      <c r="CM19" s="35"/>
      <c r="CN19" s="30"/>
      <c r="CO19" s="35"/>
      <c r="CP19" s="35"/>
      <c r="CQ19" s="35"/>
      <c r="CR19" s="30"/>
      <c r="CS19" s="35"/>
      <c r="CT19" s="35"/>
      <c r="CU19" s="35"/>
      <c r="CV19" s="30"/>
      <c r="CW19" s="35"/>
      <c r="CX19" s="35"/>
      <c r="CY19" s="35"/>
      <c r="CZ19" s="30"/>
      <c r="DA19" s="35"/>
      <c r="DB19" s="35"/>
      <c r="DC19" s="35"/>
      <c r="DD19" s="36"/>
      <c r="DE19" s="37"/>
      <c r="DF19" s="38">
        <f t="shared" si="34"/>
        <v>0</v>
      </c>
      <c r="DG19" s="39">
        <f t="shared" si="35"/>
        <v>0</v>
      </c>
      <c r="DH19" s="39">
        <f t="shared" si="36"/>
        <v>0</v>
      </c>
      <c r="DI19" s="27"/>
      <c r="DJ19" s="351">
        <f t="shared" si="0"/>
        <v>0</v>
      </c>
      <c r="DK19" s="158">
        <f t="shared" si="1"/>
        <v>0</v>
      </c>
      <c r="DL19" s="110">
        <f t="shared" si="2"/>
        <v>5</v>
      </c>
      <c r="DM19" s="41">
        <f t="shared" si="3"/>
        <v>0</v>
      </c>
      <c r="DN19" s="28">
        <f t="shared" si="4"/>
        <v>0</v>
      </c>
      <c r="DO19" s="28">
        <f t="shared" si="5"/>
        <v>5</v>
      </c>
      <c r="DP19" s="28">
        <f t="shared" si="6"/>
        <v>0</v>
      </c>
      <c r="DQ19" s="28">
        <f t="shared" si="7"/>
        <v>0</v>
      </c>
      <c r="DR19" s="28">
        <f t="shared" si="8"/>
        <v>5</v>
      </c>
      <c r="DS19" s="42">
        <f t="shared" si="9"/>
        <v>0</v>
      </c>
      <c r="DT19" s="42">
        <f t="shared" si="10"/>
        <v>0</v>
      </c>
      <c r="DU19" s="42">
        <f t="shared" si="11"/>
        <v>5</v>
      </c>
      <c r="DV19" s="42">
        <f t="shared" si="12"/>
        <v>0</v>
      </c>
      <c r="DW19" s="42">
        <f t="shared" si="13"/>
        <v>0</v>
      </c>
      <c r="DX19" s="43">
        <f t="shared" si="14"/>
        <v>20</v>
      </c>
      <c r="DY19" s="42">
        <f>IF(DX19&lt;&gt;20,RANK(DX19,$DX$4:$DX$23,1)+COUNTIF(DX$4:DX19,DX19)-1,20)</f>
        <v>20</v>
      </c>
      <c r="DZ19" s="44">
        <f t="shared" si="15"/>
        <v>0</v>
      </c>
      <c r="EA19" s="45" t="str">
        <f t="shared" si="16"/>
        <v>-</v>
      </c>
      <c r="EB19" s="24"/>
      <c r="EC19" s="104"/>
      <c r="ED19" s="103">
        <f t="shared" si="37"/>
        <v>0</v>
      </c>
      <c r="EE19" s="103">
        <f t="shared" si="38"/>
        <v>0</v>
      </c>
      <c r="EF19" s="103">
        <f t="shared" si="39"/>
        <v>0</v>
      </c>
    </row>
    <row r="20" spans="1:137" ht="16" customHeight="1" x14ac:dyDescent="0.15">
      <c r="A20" s="10"/>
      <c r="B20" s="10"/>
      <c r="C20" s="120"/>
      <c r="D20" s="329" t="str">
        <f>classi!B166</f>
        <v>FS2_17</v>
      </c>
      <c r="E20" s="46"/>
      <c r="F20" s="25">
        <f>classi!C166</f>
        <v>0</v>
      </c>
      <c r="G20" s="25">
        <f>classi!D166</f>
        <v>0</v>
      </c>
      <c r="H20" s="330">
        <f>classi!E166</f>
        <v>0</v>
      </c>
      <c r="I20" s="324"/>
      <c r="J20" s="46"/>
      <c r="K20" s="156"/>
      <c r="L20" s="397">
        <f t="shared" si="17"/>
        <v>5</v>
      </c>
      <c r="M20" s="405">
        <f t="shared" si="18"/>
        <v>0</v>
      </c>
      <c r="N20" s="338">
        <v>0</v>
      </c>
      <c r="O20" s="105">
        <v>0</v>
      </c>
      <c r="P20" s="105">
        <v>0</v>
      </c>
      <c r="Q20" s="27"/>
      <c r="R20" s="28">
        <f t="shared" si="19"/>
        <v>0</v>
      </c>
      <c r="S20" s="105">
        <v>0</v>
      </c>
      <c r="T20" s="105">
        <v>0</v>
      </c>
      <c r="U20" s="105">
        <v>0</v>
      </c>
      <c r="V20" s="27"/>
      <c r="W20" s="28">
        <f t="shared" si="20"/>
        <v>0</v>
      </c>
      <c r="X20" s="105">
        <v>0</v>
      </c>
      <c r="Y20" s="105">
        <v>0</v>
      </c>
      <c r="Z20" s="105">
        <v>0</v>
      </c>
      <c r="AA20" s="27"/>
      <c r="AB20" s="28">
        <f t="shared" si="21"/>
        <v>0</v>
      </c>
      <c r="AC20" s="105">
        <v>0</v>
      </c>
      <c r="AD20" s="105">
        <v>0</v>
      </c>
      <c r="AE20" s="105">
        <v>0</v>
      </c>
      <c r="AF20" s="27"/>
      <c r="AG20" s="339">
        <f t="shared" si="22"/>
        <v>0</v>
      </c>
      <c r="AH20" s="342">
        <v>0</v>
      </c>
      <c r="AI20" s="107">
        <v>0</v>
      </c>
      <c r="AJ20" s="107">
        <v>0</v>
      </c>
      <c r="AK20" s="27"/>
      <c r="AL20" s="28">
        <f t="shared" si="23"/>
        <v>0</v>
      </c>
      <c r="AM20" s="107">
        <v>0</v>
      </c>
      <c r="AN20" s="107">
        <v>0</v>
      </c>
      <c r="AO20" s="107">
        <v>0</v>
      </c>
      <c r="AP20" s="27"/>
      <c r="AQ20" s="28">
        <f t="shared" si="24"/>
        <v>0</v>
      </c>
      <c r="AR20" s="107">
        <v>0</v>
      </c>
      <c r="AS20" s="107">
        <v>0</v>
      </c>
      <c r="AT20" s="107">
        <v>0</v>
      </c>
      <c r="AU20" s="27"/>
      <c r="AV20" s="28">
        <f t="shared" si="25"/>
        <v>0</v>
      </c>
      <c r="AW20" s="107">
        <v>0</v>
      </c>
      <c r="AX20" s="107">
        <v>0</v>
      </c>
      <c r="AY20" s="107">
        <v>0</v>
      </c>
      <c r="AZ20" s="27"/>
      <c r="BA20" s="339">
        <f t="shared" si="26"/>
        <v>0</v>
      </c>
      <c r="BB20" s="362">
        <f t="shared" si="27"/>
        <v>0</v>
      </c>
      <c r="BC20" s="350">
        <v>0</v>
      </c>
      <c r="BD20" s="29">
        <v>0</v>
      </c>
      <c r="BE20" s="29">
        <v>0</v>
      </c>
      <c r="BF20" s="30"/>
      <c r="BG20" s="28">
        <f t="shared" si="28"/>
        <v>0</v>
      </c>
      <c r="BH20" s="29">
        <v>0</v>
      </c>
      <c r="BI20" s="29">
        <v>0</v>
      </c>
      <c r="BJ20" s="29">
        <v>0</v>
      </c>
      <c r="BK20" s="30"/>
      <c r="BL20" s="28">
        <f t="shared" si="29"/>
        <v>0</v>
      </c>
      <c r="BM20" s="29">
        <v>0</v>
      </c>
      <c r="BN20" s="29">
        <v>0</v>
      </c>
      <c r="BO20" s="29">
        <v>0</v>
      </c>
      <c r="BP20" s="30"/>
      <c r="BQ20" s="28">
        <f t="shared" si="30"/>
        <v>0</v>
      </c>
      <c r="BR20" s="29">
        <v>0</v>
      </c>
      <c r="BS20" s="29">
        <v>0</v>
      </c>
      <c r="BT20" s="29">
        <v>0</v>
      </c>
      <c r="BU20" s="30"/>
      <c r="BV20" s="28">
        <f t="shared" si="31"/>
        <v>0</v>
      </c>
      <c r="BW20" s="31">
        <v>0</v>
      </c>
      <c r="BX20" s="31">
        <v>0</v>
      </c>
      <c r="BY20" s="31">
        <v>0</v>
      </c>
      <c r="BZ20" s="30"/>
      <c r="CA20" s="28">
        <f t="shared" si="32"/>
        <v>0</v>
      </c>
      <c r="CB20" s="31">
        <v>0</v>
      </c>
      <c r="CC20" s="31">
        <v>0</v>
      </c>
      <c r="CD20" s="31">
        <v>0</v>
      </c>
      <c r="CE20" s="32"/>
      <c r="CF20" s="33">
        <f t="shared" si="33"/>
        <v>0</v>
      </c>
      <c r="CG20" s="34"/>
      <c r="CH20" s="35"/>
      <c r="CI20" s="35"/>
      <c r="CJ20" s="30"/>
      <c r="CK20" s="35"/>
      <c r="CL20" s="35"/>
      <c r="CM20" s="35"/>
      <c r="CN20" s="30"/>
      <c r="CO20" s="35"/>
      <c r="CP20" s="35"/>
      <c r="CQ20" s="35"/>
      <c r="CR20" s="30"/>
      <c r="CS20" s="35"/>
      <c r="CT20" s="35"/>
      <c r="CU20" s="35"/>
      <c r="CV20" s="30"/>
      <c r="CW20" s="35"/>
      <c r="CX20" s="35"/>
      <c r="CY20" s="35"/>
      <c r="CZ20" s="30"/>
      <c r="DA20" s="35"/>
      <c r="DB20" s="35"/>
      <c r="DC20" s="35"/>
      <c r="DD20" s="36"/>
      <c r="DE20" s="37"/>
      <c r="DF20" s="38">
        <f t="shared" si="34"/>
        <v>0</v>
      </c>
      <c r="DG20" s="39">
        <f t="shared" si="35"/>
        <v>0</v>
      </c>
      <c r="DH20" s="39">
        <f t="shared" si="36"/>
        <v>0</v>
      </c>
      <c r="DI20" s="27"/>
      <c r="DJ20" s="351">
        <f t="shared" si="0"/>
        <v>0</v>
      </c>
      <c r="DK20" s="158">
        <f t="shared" si="1"/>
        <v>0</v>
      </c>
      <c r="DL20" s="110">
        <f t="shared" si="2"/>
        <v>5</v>
      </c>
      <c r="DM20" s="41">
        <f t="shared" si="3"/>
        <v>0</v>
      </c>
      <c r="DN20" s="28">
        <f t="shared" si="4"/>
        <v>0</v>
      </c>
      <c r="DO20" s="28">
        <f t="shared" si="5"/>
        <v>5</v>
      </c>
      <c r="DP20" s="28">
        <f t="shared" si="6"/>
        <v>0</v>
      </c>
      <c r="DQ20" s="28">
        <f t="shared" si="7"/>
        <v>0</v>
      </c>
      <c r="DR20" s="28">
        <f t="shared" si="8"/>
        <v>5</v>
      </c>
      <c r="DS20" s="42">
        <f t="shared" si="9"/>
        <v>0</v>
      </c>
      <c r="DT20" s="42">
        <f t="shared" si="10"/>
        <v>0</v>
      </c>
      <c r="DU20" s="42">
        <f t="shared" si="11"/>
        <v>5</v>
      </c>
      <c r="DV20" s="42">
        <f t="shared" si="12"/>
        <v>0</v>
      </c>
      <c r="DW20" s="42">
        <f t="shared" si="13"/>
        <v>0</v>
      </c>
      <c r="DX20" s="43">
        <f t="shared" si="14"/>
        <v>20</v>
      </c>
      <c r="DY20" s="42">
        <f>IF(DX20&lt;&gt;20,RANK(DX20,$DX$4:$DX$23,1)+COUNTIF(DX$4:DX20,DX20)-1,20)</f>
        <v>20</v>
      </c>
      <c r="DZ20" s="44">
        <f t="shared" si="15"/>
        <v>0</v>
      </c>
      <c r="EA20" s="45" t="str">
        <f t="shared" si="16"/>
        <v>-</v>
      </c>
      <c r="EB20" s="24"/>
      <c r="EC20" s="104"/>
      <c r="ED20" s="103">
        <f t="shared" si="37"/>
        <v>0</v>
      </c>
      <c r="EE20" s="103">
        <f t="shared" si="38"/>
        <v>0</v>
      </c>
      <c r="EF20" s="103">
        <f t="shared" si="39"/>
        <v>0</v>
      </c>
    </row>
    <row r="21" spans="1:137" ht="16" customHeight="1" x14ac:dyDescent="0.15">
      <c r="A21" s="10"/>
      <c r="B21" s="10"/>
      <c r="C21" s="120"/>
      <c r="D21" s="329" t="str">
        <f>classi!B167</f>
        <v>FS2_18</v>
      </c>
      <c r="E21" s="46"/>
      <c r="F21" s="25">
        <f>classi!C167</f>
        <v>0</v>
      </c>
      <c r="G21" s="25">
        <f>classi!D167</f>
        <v>0</v>
      </c>
      <c r="H21" s="330">
        <f>classi!E167</f>
        <v>0</v>
      </c>
      <c r="I21" s="324"/>
      <c r="J21" s="46"/>
      <c r="K21" s="156"/>
      <c r="L21" s="397">
        <f t="shared" si="17"/>
        <v>5</v>
      </c>
      <c r="M21" s="405">
        <f t="shared" si="18"/>
        <v>0</v>
      </c>
      <c r="N21" s="338">
        <v>0</v>
      </c>
      <c r="O21" s="105">
        <v>0</v>
      </c>
      <c r="P21" s="105">
        <v>0</v>
      </c>
      <c r="Q21" s="27"/>
      <c r="R21" s="28">
        <f t="shared" si="19"/>
        <v>0</v>
      </c>
      <c r="S21" s="105">
        <v>0</v>
      </c>
      <c r="T21" s="105">
        <v>0</v>
      </c>
      <c r="U21" s="105">
        <v>0</v>
      </c>
      <c r="V21" s="27"/>
      <c r="W21" s="28">
        <f t="shared" si="20"/>
        <v>0</v>
      </c>
      <c r="X21" s="105">
        <v>0</v>
      </c>
      <c r="Y21" s="105">
        <v>0</v>
      </c>
      <c r="Z21" s="105">
        <v>0</v>
      </c>
      <c r="AA21" s="27"/>
      <c r="AB21" s="28">
        <f t="shared" si="21"/>
        <v>0</v>
      </c>
      <c r="AC21" s="105">
        <v>0</v>
      </c>
      <c r="AD21" s="105">
        <v>0</v>
      </c>
      <c r="AE21" s="105">
        <v>0</v>
      </c>
      <c r="AF21" s="27"/>
      <c r="AG21" s="339">
        <f t="shared" si="22"/>
        <v>0</v>
      </c>
      <c r="AH21" s="342">
        <v>0</v>
      </c>
      <c r="AI21" s="107">
        <v>0</v>
      </c>
      <c r="AJ21" s="107">
        <v>0</v>
      </c>
      <c r="AK21" s="27"/>
      <c r="AL21" s="28">
        <f t="shared" si="23"/>
        <v>0</v>
      </c>
      <c r="AM21" s="107">
        <v>0</v>
      </c>
      <c r="AN21" s="107">
        <v>0</v>
      </c>
      <c r="AO21" s="107">
        <v>0</v>
      </c>
      <c r="AP21" s="27"/>
      <c r="AQ21" s="28">
        <f t="shared" si="24"/>
        <v>0</v>
      </c>
      <c r="AR21" s="107">
        <v>0</v>
      </c>
      <c r="AS21" s="107">
        <v>0</v>
      </c>
      <c r="AT21" s="107">
        <v>0</v>
      </c>
      <c r="AU21" s="27"/>
      <c r="AV21" s="28">
        <f t="shared" si="25"/>
        <v>0</v>
      </c>
      <c r="AW21" s="107">
        <v>0</v>
      </c>
      <c r="AX21" s="107">
        <v>0</v>
      </c>
      <c r="AY21" s="107">
        <v>0</v>
      </c>
      <c r="AZ21" s="27"/>
      <c r="BA21" s="339">
        <f t="shared" si="26"/>
        <v>0</v>
      </c>
      <c r="BB21" s="362">
        <f t="shared" si="27"/>
        <v>0</v>
      </c>
      <c r="BC21" s="350">
        <v>0</v>
      </c>
      <c r="BD21" s="29">
        <v>0</v>
      </c>
      <c r="BE21" s="29">
        <v>0</v>
      </c>
      <c r="BF21" s="30"/>
      <c r="BG21" s="28">
        <f t="shared" si="28"/>
        <v>0</v>
      </c>
      <c r="BH21" s="29">
        <v>0</v>
      </c>
      <c r="BI21" s="29">
        <v>0</v>
      </c>
      <c r="BJ21" s="29">
        <v>0</v>
      </c>
      <c r="BK21" s="30"/>
      <c r="BL21" s="28">
        <f t="shared" si="29"/>
        <v>0</v>
      </c>
      <c r="BM21" s="29">
        <v>0</v>
      </c>
      <c r="BN21" s="29">
        <v>0</v>
      </c>
      <c r="BO21" s="29">
        <v>0</v>
      </c>
      <c r="BP21" s="30"/>
      <c r="BQ21" s="28">
        <f t="shared" si="30"/>
        <v>0</v>
      </c>
      <c r="BR21" s="29">
        <v>0</v>
      </c>
      <c r="BS21" s="29">
        <v>0</v>
      </c>
      <c r="BT21" s="29">
        <v>0</v>
      </c>
      <c r="BU21" s="30"/>
      <c r="BV21" s="28">
        <f t="shared" si="31"/>
        <v>0</v>
      </c>
      <c r="BW21" s="31">
        <v>0</v>
      </c>
      <c r="BX21" s="31">
        <v>0</v>
      </c>
      <c r="BY21" s="31">
        <v>0</v>
      </c>
      <c r="BZ21" s="30"/>
      <c r="CA21" s="28">
        <f t="shared" si="32"/>
        <v>0</v>
      </c>
      <c r="CB21" s="31">
        <v>0</v>
      </c>
      <c r="CC21" s="31">
        <v>0</v>
      </c>
      <c r="CD21" s="31">
        <v>0</v>
      </c>
      <c r="CE21" s="32"/>
      <c r="CF21" s="33">
        <f t="shared" si="33"/>
        <v>0</v>
      </c>
      <c r="CG21" s="34"/>
      <c r="CH21" s="35"/>
      <c r="CI21" s="35"/>
      <c r="CJ21" s="30"/>
      <c r="CK21" s="35"/>
      <c r="CL21" s="35"/>
      <c r="CM21" s="35"/>
      <c r="CN21" s="30"/>
      <c r="CO21" s="35"/>
      <c r="CP21" s="35"/>
      <c r="CQ21" s="35"/>
      <c r="CR21" s="30"/>
      <c r="CS21" s="35"/>
      <c r="CT21" s="35"/>
      <c r="CU21" s="35"/>
      <c r="CV21" s="30"/>
      <c r="CW21" s="35"/>
      <c r="CX21" s="35"/>
      <c r="CY21" s="35"/>
      <c r="CZ21" s="30"/>
      <c r="DA21" s="35"/>
      <c r="DB21" s="35"/>
      <c r="DC21" s="35"/>
      <c r="DD21" s="36"/>
      <c r="DE21" s="37"/>
      <c r="DF21" s="38">
        <f t="shared" si="34"/>
        <v>0</v>
      </c>
      <c r="DG21" s="39">
        <f t="shared" si="35"/>
        <v>0</v>
      </c>
      <c r="DH21" s="39">
        <f t="shared" si="36"/>
        <v>0</v>
      </c>
      <c r="DI21" s="27"/>
      <c r="DJ21" s="351">
        <f t="shared" si="0"/>
        <v>0</v>
      </c>
      <c r="DK21" s="158">
        <f t="shared" si="1"/>
        <v>0</v>
      </c>
      <c r="DL21" s="110">
        <f t="shared" si="2"/>
        <v>5</v>
      </c>
      <c r="DM21" s="41">
        <f t="shared" si="3"/>
        <v>0</v>
      </c>
      <c r="DN21" s="28">
        <f t="shared" si="4"/>
        <v>0</v>
      </c>
      <c r="DO21" s="28">
        <f t="shared" si="5"/>
        <v>5</v>
      </c>
      <c r="DP21" s="28">
        <f t="shared" si="6"/>
        <v>0</v>
      </c>
      <c r="DQ21" s="28">
        <f t="shared" si="7"/>
        <v>0</v>
      </c>
      <c r="DR21" s="28">
        <f t="shared" si="8"/>
        <v>5</v>
      </c>
      <c r="DS21" s="42">
        <f t="shared" si="9"/>
        <v>0</v>
      </c>
      <c r="DT21" s="42">
        <f t="shared" si="10"/>
        <v>0</v>
      </c>
      <c r="DU21" s="42">
        <f t="shared" si="11"/>
        <v>5</v>
      </c>
      <c r="DV21" s="42">
        <f t="shared" si="12"/>
        <v>0</v>
      </c>
      <c r="DW21" s="42">
        <f t="shared" si="13"/>
        <v>0</v>
      </c>
      <c r="DX21" s="43">
        <f t="shared" si="14"/>
        <v>20</v>
      </c>
      <c r="DY21" s="42">
        <f>IF(DX21&lt;&gt;20,RANK(DX21,$DX$4:$DX$23,1)+COUNTIF(DX$4:DX21,DX21)-1,20)</f>
        <v>20</v>
      </c>
      <c r="DZ21" s="44">
        <f t="shared" si="15"/>
        <v>0</v>
      </c>
      <c r="EA21" s="45" t="str">
        <f t="shared" si="16"/>
        <v>-</v>
      </c>
      <c r="EB21" s="24"/>
      <c r="EC21" s="104"/>
      <c r="ED21" s="103">
        <f t="shared" si="37"/>
        <v>0</v>
      </c>
      <c r="EE21" s="103">
        <f t="shared" si="38"/>
        <v>0</v>
      </c>
      <c r="EF21" s="103">
        <f t="shared" si="39"/>
        <v>0</v>
      </c>
    </row>
    <row r="22" spans="1:137" ht="16" customHeight="1" x14ac:dyDescent="0.15">
      <c r="A22" s="10"/>
      <c r="B22" s="10"/>
      <c r="C22" s="120"/>
      <c r="D22" s="329" t="str">
        <f>classi!B168</f>
        <v>FS2_19</v>
      </c>
      <c r="E22" s="46"/>
      <c r="F22" s="25">
        <f>classi!C168</f>
        <v>0</v>
      </c>
      <c r="G22" s="25">
        <f>classi!D168</f>
        <v>0</v>
      </c>
      <c r="H22" s="330">
        <f>classi!E168</f>
        <v>0</v>
      </c>
      <c r="I22" s="324"/>
      <c r="J22" s="46"/>
      <c r="K22" s="156"/>
      <c r="L22" s="397">
        <f t="shared" si="17"/>
        <v>5</v>
      </c>
      <c r="M22" s="405">
        <f t="shared" si="18"/>
        <v>0</v>
      </c>
      <c r="N22" s="338">
        <v>0</v>
      </c>
      <c r="O22" s="105">
        <v>0</v>
      </c>
      <c r="P22" s="105">
        <v>0</v>
      </c>
      <c r="Q22" s="27"/>
      <c r="R22" s="28">
        <f t="shared" si="19"/>
        <v>0</v>
      </c>
      <c r="S22" s="105">
        <v>0</v>
      </c>
      <c r="T22" s="105">
        <v>0</v>
      </c>
      <c r="U22" s="105">
        <v>0</v>
      </c>
      <c r="V22" s="27"/>
      <c r="W22" s="28">
        <f t="shared" si="20"/>
        <v>0</v>
      </c>
      <c r="X22" s="105">
        <v>0</v>
      </c>
      <c r="Y22" s="105">
        <v>0</v>
      </c>
      <c r="Z22" s="105">
        <v>0</v>
      </c>
      <c r="AA22" s="27"/>
      <c r="AB22" s="28">
        <f t="shared" si="21"/>
        <v>0</v>
      </c>
      <c r="AC22" s="105">
        <v>0</v>
      </c>
      <c r="AD22" s="105">
        <v>0</v>
      </c>
      <c r="AE22" s="105">
        <v>0</v>
      </c>
      <c r="AF22" s="27"/>
      <c r="AG22" s="339">
        <f t="shared" si="22"/>
        <v>0</v>
      </c>
      <c r="AH22" s="342">
        <v>0</v>
      </c>
      <c r="AI22" s="107">
        <v>0</v>
      </c>
      <c r="AJ22" s="107">
        <v>0</v>
      </c>
      <c r="AK22" s="27"/>
      <c r="AL22" s="28">
        <f t="shared" si="23"/>
        <v>0</v>
      </c>
      <c r="AM22" s="107">
        <v>0</v>
      </c>
      <c r="AN22" s="107">
        <v>0</v>
      </c>
      <c r="AO22" s="107">
        <v>0</v>
      </c>
      <c r="AP22" s="27"/>
      <c r="AQ22" s="28">
        <f t="shared" si="24"/>
        <v>0</v>
      </c>
      <c r="AR22" s="107">
        <v>0</v>
      </c>
      <c r="AS22" s="107">
        <v>0</v>
      </c>
      <c r="AT22" s="107">
        <v>0</v>
      </c>
      <c r="AU22" s="27"/>
      <c r="AV22" s="28">
        <f t="shared" si="25"/>
        <v>0</v>
      </c>
      <c r="AW22" s="107">
        <v>0</v>
      </c>
      <c r="AX22" s="107">
        <v>0</v>
      </c>
      <c r="AY22" s="107">
        <v>0</v>
      </c>
      <c r="AZ22" s="27"/>
      <c r="BA22" s="339">
        <f t="shared" si="26"/>
        <v>0</v>
      </c>
      <c r="BB22" s="362">
        <f t="shared" si="27"/>
        <v>0</v>
      </c>
      <c r="BC22" s="350">
        <v>0</v>
      </c>
      <c r="BD22" s="29">
        <v>0</v>
      </c>
      <c r="BE22" s="29">
        <v>0</v>
      </c>
      <c r="BF22" s="30"/>
      <c r="BG22" s="28">
        <f t="shared" si="28"/>
        <v>0</v>
      </c>
      <c r="BH22" s="29">
        <v>0</v>
      </c>
      <c r="BI22" s="29">
        <v>0</v>
      </c>
      <c r="BJ22" s="29">
        <v>0</v>
      </c>
      <c r="BK22" s="30"/>
      <c r="BL22" s="28">
        <f t="shared" si="29"/>
        <v>0</v>
      </c>
      <c r="BM22" s="29">
        <v>0</v>
      </c>
      <c r="BN22" s="29">
        <v>0</v>
      </c>
      <c r="BO22" s="29">
        <v>0</v>
      </c>
      <c r="BP22" s="30"/>
      <c r="BQ22" s="28">
        <f t="shared" si="30"/>
        <v>0</v>
      </c>
      <c r="BR22" s="29">
        <v>0</v>
      </c>
      <c r="BS22" s="29">
        <v>0</v>
      </c>
      <c r="BT22" s="29">
        <v>0</v>
      </c>
      <c r="BU22" s="30"/>
      <c r="BV22" s="28">
        <f t="shared" si="31"/>
        <v>0</v>
      </c>
      <c r="BW22" s="31">
        <v>0</v>
      </c>
      <c r="BX22" s="31">
        <v>0</v>
      </c>
      <c r="BY22" s="31">
        <v>0</v>
      </c>
      <c r="BZ22" s="30"/>
      <c r="CA22" s="28">
        <f t="shared" si="32"/>
        <v>0</v>
      </c>
      <c r="CB22" s="31">
        <v>0</v>
      </c>
      <c r="CC22" s="31">
        <v>0</v>
      </c>
      <c r="CD22" s="31">
        <v>0</v>
      </c>
      <c r="CE22" s="32"/>
      <c r="CF22" s="33">
        <f t="shared" si="33"/>
        <v>0</v>
      </c>
      <c r="CG22" s="34"/>
      <c r="CH22" s="35"/>
      <c r="CI22" s="35"/>
      <c r="CJ22" s="30"/>
      <c r="CK22" s="35"/>
      <c r="CL22" s="35"/>
      <c r="CM22" s="35"/>
      <c r="CN22" s="30"/>
      <c r="CO22" s="35"/>
      <c r="CP22" s="35"/>
      <c r="CQ22" s="35"/>
      <c r="CR22" s="30"/>
      <c r="CS22" s="35"/>
      <c r="CT22" s="35"/>
      <c r="CU22" s="35"/>
      <c r="CV22" s="30"/>
      <c r="CW22" s="35"/>
      <c r="CX22" s="35"/>
      <c r="CY22" s="35"/>
      <c r="CZ22" s="30"/>
      <c r="DA22" s="35"/>
      <c r="DB22" s="35"/>
      <c r="DC22" s="35"/>
      <c r="DD22" s="36"/>
      <c r="DE22" s="37"/>
      <c r="DF22" s="38">
        <f t="shared" si="34"/>
        <v>0</v>
      </c>
      <c r="DG22" s="39">
        <f t="shared" si="35"/>
        <v>0</v>
      </c>
      <c r="DH22" s="39">
        <f t="shared" si="36"/>
        <v>0</v>
      </c>
      <c r="DI22" s="27"/>
      <c r="DJ22" s="351">
        <f t="shared" si="0"/>
        <v>0</v>
      </c>
      <c r="DK22" s="158">
        <f t="shared" si="1"/>
        <v>0</v>
      </c>
      <c r="DL22" s="110">
        <f t="shared" si="2"/>
        <v>5</v>
      </c>
      <c r="DM22" s="41">
        <f t="shared" si="3"/>
        <v>0</v>
      </c>
      <c r="DN22" s="28">
        <f t="shared" si="4"/>
        <v>0</v>
      </c>
      <c r="DO22" s="28">
        <f t="shared" si="5"/>
        <v>5</v>
      </c>
      <c r="DP22" s="28">
        <f t="shared" si="6"/>
        <v>0</v>
      </c>
      <c r="DQ22" s="28">
        <f t="shared" si="7"/>
        <v>0</v>
      </c>
      <c r="DR22" s="28">
        <f t="shared" si="8"/>
        <v>5</v>
      </c>
      <c r="DS22" s="42">
        <f t="shared" si="9"/>
        <v>0</v>
      </c>
      <c r="DT22" s="42">
        <f t="shared" si="10"/>
        <v>0</v>
      </c>
      <c r="DU22" s="42">
        <f t="shared" si="11"/>
        <v>5</v>
      </c>
      <c r="DV22" s="42">
        <f t="shared" si="12"/>
        <v>0</v>
      </c>
      <c r="DW22" s="42">
        <f t="shared" si="13"/>
        <v>0</v>
      </c>
      <c r="DX22" s="43">
        <f t="shared" si="14"/>
        <v>20</v>
      </c>
      <c r="DY22" s="42">
        <f>IF(DX22&lt;&gt;20,RANK(DX22,$DX$4:$DX$23,1)+COUNTIF(DX$4:DX22,DX22)-1,20)</f>
        <v>20</v>
      </c>
      <c r="DZ22" s="44">
        <f t="shared" si="15"/>
        <v>0</v>
      </c>
      <c r="EA22" s="45" t="str">
        <f t="shared" si="16"/>
        <v>-</v>
      </c>
      <c r="EB22" s="24"/>
      <c r="EC22" s="104"/>
      <c r="ED22" s="103">
        <f t="shared" si="37"/>
        <v>0</v>
      </c>
      <c r="EE22" s="103">
        <f t="shared" si="38"/>
        <v>0</v>
      </c>
      <c r="EF22" s="103">
        <f t="shared" si="39"/>
        <v>0</v>
      </c>
    </row>
    <row r="23" spans="1:137" ht="16.5" customHeight="1" thickBot="1" x14ac:dyDescent="0.2">
      <c r="A23" s="10"/>
      <c r="B23" s="10"/>
      <c r="C23" s="120"/>
      <c r="D23" s="332" t="str">
        <f>classi!B169</f>
        <v>FS2_20</v>
      </c>
      <c r="E23" s="92"/>
      <c r="F23" s="93">
        <f>classi!C169</f>
        <v>0</v>
      </c>
      <c r="G23" s="93">
        <f>classi!D169</f>
        <v>0</v>
      </c>
      <c r="H23" s="333">
        <f>classi!E169</f>
        <v>0</v>
      </c>
      <c r="I23" s="370"/>
      <c r="J23" s="47"/>
      <c r="K23" s="157"/>
      <c r="L23" s="398">
        <f t="shared" si="17"/>
        <v>5</v>
      </c>
      <c r="M23" s="406">
        <f t="shared" si="18"/>
        <v>0</v>
      </c>
      <c r="N23" s="340">
        <v>0</v>
      </c>
      <c r="O23" s="106">
        <v>0</v>
      </c>
      <c r="P23" s="106">
        <v>0</v>
      </c>
      <c r="Q23" s="94"/>
      <c r="R23" s="95">
        <f t="shared" si="19"/>
        <v>0</v>
      </c>
      <c r="S23" s="106">
        <v>0</v>
      </c>
      <c r="T23" s="106">
        <v>0</v>
      </c>
      <c r="U23" s="106">
        <v>0</v>
      </c>
      <c r="V23" s="94"/>
      <c r="W23" s="95">
        <f t="shared" si="20"/>
        <v>0</v>
      </c>
      <c r="X23" s="106">
        <v>0</v>
      </c>
      <c r="Y23" s="106">
        <v>0</v>
      </c>
      <c r="Z23" s="106">
        <v>0</v>
      </c>
      <c r="AA23" s="94"/>
      <c r="AB23" s="95">
        <f t="shared" si="21"/>
        <v>0</v>
      </c>
      <c r="AC23" s="106">
        <v>0</v>
      </c>
      <c r="AD23" s="106">
        <v>0</v>
      </c>
      <c r="AE23" s="106">
        <v>0</v>
      </c>
      <c r="AF23" s="94"/>
      <c r="AG23" s="341">
        <f t="shared" si="22"/>
        <v>0</v>
      </c>
      <c r="AH23" s="343">
        <v>0</v>
      </c>
      <c r="AI23" s="108">
        <v>0</v>
      </c>
      <c r="AJ23" s="108">
        <v>0</v>
      </c>
      <c r="AK23" s="94"/>
      <c r="AL23" s="95">
        <f t="shared" si="23"/>
        <v>0</v>
      </c>
      <c r="AM23" s="108">
        <v>0</v>
      </c>
      <c r="AN23" s="108">
        <v>0</v>
      </c>
      <c r="AO23" s="108">
        <v>0</v>
      </c>
      <c r="AP23" s="94"/>
      <c r="AQ23" s="95">
        <f t="shared" si="24"/>
        <v>0</v>
      </c>
      <c r="AR23" s="108">
        <v>0</v>
      </c>
      <c r="AS23" s="108">
        <v>0</v>
      </c>
      <c r="AT23" s="108">
        <v>0</v>
      </c>
      <c r="AU23" s="94"/>
      <c r="AV23" s="95">
        <f t="shared" si="25"/>
        <v>0</v>
      </c>
      <c r="AW23" s="108">
        <v>0</v>
      </c>
      <c r="AX23" s="108">
        <v>0</v>
      </c>
      <c r="AY23" s="108">
        <v>0</v>
      </c>
      <c r="AZ23" s="94"/>
      <c r="BA23" s="341">
        <f t="shared" si="26"/>
        <v>0</v>
      </c>
      <c r="BB23" s="363">
        <f t="shared" si="27"/>
        <v>0</v>
      </c>
      <c r="BC23" s="352">
        <v>0</v>
      </c>
      <c r="BD23" s="98">
        <v>0</v>
      </c>
      <c r="BE23" s="98"/>
      <c r="BF23" s="122"/>
      <c r="BG23" s="95">
        <f t="shared" si="28"/>
        <v>0</v>
      </c>
      <c r="BH23" s="98">
        <v>0</v>
      </c>
      <c r="BI23" s="98">
        <v>0</v>
      </c>
      <c r="BJ23" s="98">
        <v>0</v>
      </c>
      <c r="BK23" s="122"/>
      <c r="BL23" s="95">
        <f t="shared" si="29"/>
        <v>0</v>
      </c>
      <c r="BM23" s="98">
        <v>0</v>
      </c>
      <c r="BN23" s="98">
        <v>0</v>
      </c>
      <c r="BO23" s="98">
        <v>0</v>
      </c>
      <c r="BP23" s="122"/>
      <c r="BQ23" s="95">
        <f t="shared" si="30"/>
        <v>0</v>
      </c>
      <c r="BR23" s="98">
        <v>0</v>
      </c>
      <c r="BS23" s="98">
        <v>0</v>
      </c>
      <c r="BT23" s="98">
        <v>0</v>
      </c>
      <c r="BU23" s="122"/>
      <c r="BV23" s="95">
        <f t="shared" si="31"/>
        <v>0</v>
      </c>
      <c r="BW23" s="99">
        <v>0</v>
      </c>
      <c r="BX23" s="99">
        <v>0</v>
      </c>
      <c r="BY23" s="99">
        <v>0</v>
      </c>
      <c r="BZ23" s="122"/>
      <c r="CA23" s="95">
        <f t="shared" si="32"/>
        <v>0</v>
      </c>
      <c r="CB23" s="99">
        <v>0</v>
      </c>
      <c r="CC23" s="99">
        <v>0</v>
      </c>
      <c r="CD23" s="99">
        <v>0</v>
      </c>
      <c r="CE23" s="123"/>
      <c r="CF23" s="100">
        <f t="shared" si="33"/>
        <v>0</v>
      </c>
      <c r="CG23" s="101"/>
      <c r="CH23" s="102"/>
      <c r="CI23" s="102"/>
      <c r="CJ23" s="122"/>
      <c r="CK23" s="102"/>
      <c r="CL23" s="102"/>
      <c r="CM23" s="102"/>
      <c r="CN23" s="122"/>
      <c r="CO23" s="102"/>
      <c r="CP23" s="102"/>
      <c r="CQ23" s="102"/>
      <c r="CR23" s="122"/>
      <c r="CS23" s="102"/>
      <c r="CT23" s="102"/>
      <c r="CU23" s="102"/>
      <c r="CV23" s="122"/>
      <c r="CW23" s="102"/>
      <c r="CX23" s="102"/>
      <c r="CY23" s="102"/>
      <c r="CZ23" s="122"/>
      <c r="DA23" s="102"/>
      <c r="DB23" s="102"/>
      <c r="DC23" s="102"/>
      <c r="DD23" s="124"/>
      <c r="DE23" s="125"/>
      <c r="DF23" s="38">
        <f t="shared" si="34"/>
        <v>0</v>
      </c>
      <c r="DG23" s="39">
        <f t="shared" si="35"/>
        <v>0</v>
      </c>
      <c r="DH23" s="39">
        <f t="shared" si="36"/>
        <v>0</v>
      </c>
      <c r="DI23" s="94"/>
      <c r="DJ23" s="353">
        <f t="shared" si="0"/>
        <v>0</v>
      </c>
      <c r="DK23" s="159">
        <f t="shared" si="1"/>
        <v>0</v>
      </c>
      <c r="DL23" s="111">
        <f t="shared" si="2"/>
        <v>5</v>
      </c>
      <c r="DM23" s="50">
        <f t="shared" si="3"/>
        <v>0</v>
      </c>
      <c r="DN23" s="48">
        <f t="shared" si="4"/>
        <v>0</v>
      </c>
      <c r="DO23" s="48">
        <f t="shared" si="5"/>
        <v>5</v>
      </c>
      <c r="DP23" s="48">
        <f t="shared" si="6"/>
        <v>0</v>
      </c>
      <c r="DQ23" s="48">
        <f t="shared" si="7"/>
        <v>0</v>
      </c>
      <c r="DR23" s="48">
        <f t="shared" si="8"/>
        <v>5</v>
      </c>
      <c r="DS23" s="51">
        <f t="shared" si="9"/>
        <v>0</v>
      </c>
      <c r="DT23" s="51">
        <f t="shared" si="10"/>
        <v>0</v>
      </c>
      <c r="DU23" s="52">
        <f t="shared" si="11"/>
        <v>5</v>
      </c>
      <c r="DV23" s="51">
        <f t="shared" si="12"/>
        <v>0</v>
      </c>
      <c r="DW23" s="51">
        <f t="shared" si="13"/>
        <v>0</v>
      </c>
      <c r="DX23" s="52">
        <f t="shared" si="14"/>
        <v>20</v>
      </c>
      <c r="DY23" s="51">
        <f>IF(DX23&lt;&gt;20,RANK(DX23,$DX$4:$DX$23,1)+COUNTIF(DX$4:DX23,DX23)-1,20)</f>
        <v>20</v>
      </c>
      <c r="DZ23" s="53">
        <f t="shared" si="15"/>
        <v>0</v>
      </c>
      <c r="EA23" s="54" t="str">
        <f t="shared" si="16"/>
        <v>-</v>
      </c>
      <c r="EB23" s="24"/>
      <c r="EC23" s="104"/>
      <c r="ED23" s="103">
        <f t="shared" si="37"/>
        <v>0</v>
      </c>
      <c r="EE23" s="103">
        <f t="shared" si="38"/>
        <v>0</v>
      </c>
      <c r="EF23" s="103">
        <f t="shared" si="39"/>
        <v>0</v>
      </c>
    </row>
    <row r="24" spans="1:137" ht="16.5" customHeight="1" x14ac:dyDescent="0.15">
      <c r="A24" s="10"/>
      <c r="B24" s="10"/>
      <c r="C24" s="120"/>
      <c r="D24" s="121"/>
      <c r="E24" s="121"/>
      <c r="F24" s="121"/>
      <c r="G24" s="121"/>
      <c r="H24" s="121"/>
      <c r="I24" s="205"/>
      <c r="J24" s="204"/>
      <c r="K24" s="212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206"/>
      <c r="BC24" s="121"/>
      <c r="BD24" s="121"/>
      <c r="BE24" s="121"/>
      <c r="BF24" s="121"/>
      <c r="BG24" s="121"/>
      <c r="BH24" s="121"/>
      <c r="BI24" s="121"/>
      <c r="BJ24" s="121"/>
      <c r="BK24" s="121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0"/>
      <c r="DL24" s="210"/>
      <c r="DM24" s="230"/>
      <c r="DN24" s="219"/>
      <c r="DO24" s="219"/>
      <c r="DP24" s="219"/>
      <c r="DQ24" s="219"/>
      <c r="DR24" s="219"/>
      <c r="DS24" s="219"/>
      <c r="DT24" s="220">
        <f t="shared" si="10"/>
        <v>0</v>
      </c>
      <c r="DU24" s="221"/>
      <c r="DV24" s="219"/>
      <c r="DW24" s="219"/>
      <c r="DX24" s="219"/>
      <c r="DY24" s="219"/>
      <c r="DZ24" s="219"/>
      <c r="EA24" s="219"/>
      <c r="EB24" s="134"/>
      <c r="EC24" s="240"/>
      <c r="ED24" s="229"/>
      <c r="EE24" s="133"/>
      <c r="EF24" s="228"/>
    </row>
    <row r="25" spans="1:137" ht="16" customHeight="1" x14ac:dyDescent="0.15">
      <c r="A25" s="10"/>
      <c r="B25" s="10"/>
      <c r="C25" s="120"/>
      <c r="D25" s="121"/>
      <c r="E25" s="121"/>
      <c r="F25" s="121"/>
      <c r="G25" s="121"/>
      <c r="H25" s="121"/>
      <c r="I25" s="216"/>
      <c r="J25" s="91"/>
      <c r="K25" s="217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22"/>
      <c r="DN25" s="222"/>
      <c r="DO25" s="222"/>
      <c r="DP25" s="222"/>
      <c r="DQ25" s="222"/>
      <c r="DR25" s="222"/>
      <c r="DS25" s="121"/>
      <c r="DT25" s="121"/>
      <c r="DU25" s="121"/>
      <c r="DV25" s="121"/>
      <c r="DW25" s="121"/>
      <c r="DX25" s="121"/>
      <c r="DY25" s="121"/>
      <c r="DZ25" s="223"/>
      <c r="EA25" s="223"/>
      <c r="EB25" s="121"/>
      <c r="EC25" s="133"/>
      <c r="ED25" s="133"/>
      <c r="EE25" s="133"/>
      <c r="EF25" s="109"/>
      <c r="EG25" s="109"/>
    </row>
    <row r="26" spans="1:137" ht="16.5" customHeight="1" thickBot="1" x14ac:dyDescent="0.2">
      <c r="A26" s="10"/>
      <c r="B26" s="104"/>
      <c r="C26" s="121"/>
      <c r="D26" s="121"/>
      <c r="E26" s="121"/>
      <c r="F26" s="121"/>
      <c r="G26" s="121"/>
      <c r="H26" s="121"/>
      <c r="I26" s="211"/>
      <c r="J26" s="134"/>
      <c r="K26" s="117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22"/>
      <c r="DN26" s="222"/>
      <c r="DO26" s="222"/>
      <c r="DP26" s="222"/>
      <c r="DQ26" s="222"/>
      <c r="DR26" s="222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33"/>
      <c r="ED26" s="133"/>
      <c r="EE26" s="133"/>
      <c r="EF26" s="109"/>
      <c r="EG26" s="109"/>
    </row>
    <row r="27" spans="1:137" ht="17" customHeight="1" thickBot="1" x14ac:dyDescent="0.2">
      <c r="A27" s="10"/>
      <c r="B27" s="104"/>
      <c r="C27" s="121"/>
      <c r="D27" s="255" t="str">
        <f>D2</f>
        <v>Freestyle 2</v>
      </c>
      <c r="E27" s="256"/>
      <c r="F27" s="257"/>
      <c r="G27" s="258"/>
      <c r="H27" s="259"/>
      <c r="I27" s="260"/>
      <c r="J27" s="261"/>
      <c r="K27" s="262"/>
      <c r="L27" s="410"/>
      <c r="M27" s="410"/>
      <c r="N27" s="536" t="s">
        <v>21</v>
      </c>
      <c r="O27" s="537"/>
      <c r="P27" s="537"/>
      <c r="Q27" s="538"/>
      <c r="R27" s="533" t="s">
        <v>22</v>
      </c>
      <c r="S27" s="534"/>
      <c r="T27" s="534"/>
      <c r="U27" s="534"/>
      <c r="V27" s="535"/>
      <c r="W27" s="498" t="s">
        <v>23</v>
      </c>
      <c r="X27" s="499"/>
      <c r="Y27" s="499"/>
      <c r="Z27" s="499"/>
      <c r="AA27" s="499"/>
      <c r="AB27" s="499"/>
      <c r="AC27" s="499"/>
      <c r="AD27" s="500"/>
      <c r="AE27" s="474" t="s">
        <v>101</v>
      </c>
      <c r="AF27" s="474"/>
      <c r="AG27" s="474"/>
      <c r="AH27" s="475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33"/>
      <c r="ED27" s="133"/>
      <c r="EE27" s="133"/>
      <c r="EF27" s="109"/>
      <c r="EG27" s="109"/>
    </row>
    <row r="28" spans="1:137" ht="17" customHeight="1" thickBot="1" x14ac:dyDescent="0.2">
      <c r="A28" s="10"/>
      <c r="B28" s="104"/>
      <c r="C28" s="121"/>
      <c r="D28" s="263" t="s">
        <v>47</v>
      </c>
      <c r="E28" s="63"/>
      <c r="F28" s="64" t="s">
        <v>2</v>
      </c>
      <c r="G28" s="64" t="s">
        <v>3</v>
      </c>
      <c r="H28" s="64" t="s">
        <v>18</v>
      </c>
      <c r="I28" s="65"/>
      <c r="J28" s="65"/>
      <c r="K28" s="66"/>
      <c r="L28" s="393"/>
      <c r="M28" s="393"/>
      <c r="N28" s="67" t="s">
        <v>24</v>
      </c>
      <c r="O28" s="68" t="s">
        <v>25</v>
      </c>
      <c r="P28" s="68" t="s">
        <v>26</v>
      </c>
      <c r="Q28" s="69" t="s">
        <v>27</v>
      </c>
      <c r="R28" s="67" t="s">
        <v>28</v>
      </c>
      <c r="S28" s="68" t="s">
        <v>29</v>
      </c>
      <c r="T28" s="68" t="s">
        <v>30</v>
      </c>
      <c r="U28" s="68" t="s">
        <v>31</v>
      </c>
      <c r="V28" s="188" t="s">
        <v>57</v>
      </c>
      <c r="W28" s="192" t="s">
        <v>32</v>
      </c>
      <c r="X28" s="140" t="s">
        <v>33</v>
      </c>
      <c r="Y28" s="242" t="s">
        <v>110</v>
      </c>
      <c r="Z28" s="140" t="s">
        <v>34</v>
      </c>
      <c r="AA28" s="140" t="s">
        <v>58</v>
      </c>
      <c r="AB28" s="140" t="s">
        <v>59</v>
      </c>
      <c r="AC28" s="141" t="s">
        <v>60</v>
      </c>
      <c r="AD28" s="193" t="s">
        <v>61</v>
      </c>
      <c r="AE28" s="244" t="s">
        <v>95</v>
      </c>
      <c r="AF28" s="71" t="s">
        <v>1</v>
      </c>
      <c r="AG28" s="147" t="s">
        <v>100</v>
      </c>
      <c r="AH28" s="154" t="s">
        <v>44</v>
      </c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33"/>
      <c r="ED28" s="133"/>
      <c r="EE28" s="133"/>
      <c r="EF28" s="109"/>
      <c r="EG28" s="109"/>
    </row>
    <row r="29" spans="1:137" ht="16.5" customHeight="1" x14ac:dyDescent="0.15">
      <c r="A29" s="10"/>
      <c r="B29" s="104"/>
      <c r="C29" s="253">
        <v>1</v>
      </c>
      <c r="D29" s="264">
        <f t="shared" ref="D29:D38" si="40">IF(AC29="-",INDEX(DX$1:DX$23,MATCH(C29,$DY$1:$DY$23,0)),AC29)</f>
        <v>1</v>
      </c>
      <c r="E29" s="73"/>
      <c r="F29" s="74" t="str">
        <f t="shared" ref="F29:F38" si="41">INDEX(F$1:F$23,MATCH(C29,$DY$1:$DY$23,0))</f>
        <v>Davide</v>
      </c>
      <c r="G29" s="74" t="str">
        <f t="shared" ref="G29:G38" si="42">INDEX(G$1:G$23,MATCH(C29,$DY$1:$DY$23,0))</f>
        <v>Alboraletti</v>
      </c>
      <c r="H29" s="74" t="str">
        <f t="shared" ref="H29:H38" si="43">INDEX(H$1:H$23,MATCH(C29,$DY$1:$DY$23,0))</f>
        <v>Arya</v>
      </c>
      <c r="I29" s="73"/>
      <c r="J29" s="73"/>
      <c r="K29" s="75"/>
      <c r="L29" s="394"/>
      <c r="M29" s="394"/>
      <c r="N29" s="76">
        <f t="shared" ref="N29:N38" si="44">INDEX(R$1:R$23,MATCH(C29,$DY$1:$DY$23,0))</f>
        <v>19.666666666666668</v>
      </c>
      <c r="O29" s="77">
        <f t="shared" ref="O29:O38" si="45">INDEX(W$1:W$23,MATCH(C29,$DY$1:$DY$23,0))</f>
        <v>19.666666666666668</v>
      </c>
      <c r="P29" s="77">
        <f t="shared" ref="P29:P38" si="46">INDEX(AB$1:AB$23,MATCH(C29,$DY$1:$DY$23,0))</f>
        <v>20.666666666666668</v>
      </c>
      <c r="Q29" s="78">
        <f t="shared" ref="Q29:Q38" si="47">INDEX(AG$1:AG$23,MATCH(C29,$DY$1:$DY$23,0))</f>
        <v>19.666666666666668</v>
      </c>
      <c r="R29" s="76">
        <f t="shared" ref="R29:R38" si="48">INDEX(AL$1:AL$23,MATCH(C29,$DY$1:$DY$23,0))</f>
        <v>19.666666666666668</v>
      </c>
      <c r="S29" s="77">
        <f t="shared" ref="S29:S38" si="49">INDEX(AQ$1:AQ$23,MATCH(C29,$DY$1:$DY$23,0))</f>
        <v>18.666666666666668</v>
      </c>
      <c r="T29" s="77">
        <f t="shared" ref="T29:T38" si="50">INDEX(AV$1:AV$23,MATCH(C29,$DY$1:$DY$23,0))</f>
        <v>19.333333333333332</v>
      </c>
      <c r="U29" s="163">
        <f t="shared" ref="U29:U38" si="51">INDEX(BA$1:BA$23,MATCH(C29,$DY$1:$DY$23,0))</f>
        <v>19</v>
      </c>
      <c r="V29" s="189">
        <f t="shared" ref="V29:V38" si="52">INDEX(BB$1:BB$23,MATCH(C29,$DY$1:$DY$23,0))</f>
        <v>156.33333333333334</v>
      </c>
      <c r="W29" s="194">
        <f t="shared" ref="W29:W38" si="53">INDEX(BG$1:BG$23,MATCH(C29,$DY$1:$DY$23,0))</f>
        <v>0</v>
      </c>
      <c r="X29" s="77">
        <f>INDEX(BL$1:BL$23,MATCH(C29,$DY$1:$DY$23,0))</f>
        <v>0</v>
      </c>
      <c r="Y29" s="77">
        <f t="shared" ref="Y29:Y38" si="54">INDEX(BQ$1:BQ$23,MATCH(C29,$DY$1:$DY$23,0))</f>
        <v>0</v>
      </c>
      <c r="Z29" s="77">
        <f t="shared" ref="Z29:Z38" si="55">INDEX(BV$1:BV$23,MATCH(C29,$DY$1:$DY$23,0))</f>
        <v>0</v>
      </c>
      <c r="AA29" s="77">
        <f t="shared" ref="AA29:AA38" si="56">INDEX(CA$1:CA$23,MATCH(C29,$DY$1:$DY$23,0))</f>
        <v>0</v>
      </c>
      <c r="AB29" s="163">
        <f t="shared" ref="AB29:AB38" si="57">INDEX(CF$1:CF$23,MATCH(C29,$DY$1:$DY$23,0))</f>
        <v>0</v>
      </c>
      <c r="AC29" s="186" t="str">
        <f t="shared" ref="AC29:AC38" si="58">INDEX(EA$1:EA$23,MATCH(C29,$DY$1:$DY$23,0))</f>
        <v>-</v>
      </c>
      <c r="AD29" s="195">
        <f t="shared" ref="AD29:AD38" si="59">INDEX(DJ$1:DJ$23,MATCH(C29,$DY$1:$DY$23,0))</f>
        <v>0</v>
      </c>
      <c r="AE29" s="245">
        <f t="shared" ref="AE29:AE38" si="60">INDEX(DK$1:DK$23,MATCH(C29,$DY$1:$DY$23,0))</f>
        <v>156.33333333333334</v>
      </c>
      <c r="AF29" s="79" t="str">
        <f t="shared" ref="AF29:AF38" si="61">INDEX(D$1:D$23,MATCH(C29,$DY$1:$DY$23,0))</f>
        <v>FS2_4</v>
      </c>
      <c r="AG29" s="80">
        <f t="shared" ref="AG29:AG38" si="62">INDEX(DZ$1:DZ$23,MATCH(C29,$DY$1:$DY$23,0))</f>
        <v>1</v>
      </c>
      <c r="AH29" s="272" t="str">
        <f>IF(AE29&gt;=150,"Point","-")</f>
        <v>Point</v>
      </c>
      <c r="AI29" s="226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33"/>
      <c r="ED29" s="133"/>
      <c r="EE29" s="133"/>
      <c r="EF29" s="109"/>
      <c r="EG29" s="109"/>
    </row>
    <row r="30" spans="1:137" ht="16" customHeight="1" x14ac:dyDescent="0.15">
      <c r="A30" s="10"/>
      <c r="B30" s="10"/>
      <c r="C30" s="254">
        <v>2</v>
      </c>
      <c r="D30" s="265">
        <f t="shared" si="40"/>
        <v>2</v>
      </c>
      <c r="E30" s="46"/>
      <c r="F30" s="82" t="str">
        <f t="shared" si="41"/>
        <v>Marina</v>
      </c>
      <c r="G30" s="82" t="str">
        <f t="shared" si="42"/>
        <v>Samsonova</v>
      </c>
      <c r="H30" s="82" t="str">
        <f t="shared" si="43"/>
        <v>Zar</v>
      </c>
      <c r="I30" s="46"/>
      <c r="J30" s="46"/>
      <c r="K30" s="83"/>
      <c r="L30" s="359"/>
      <c r="M30" s="359"/>
      <c r="N30" s="41">
        <f t="shared" si="44"/>
        <v>18.666666666666668</v>
      </c>
      <c r="O30" s="28">
        <f t="shared" si="45"/>
        <v>19</v>
      </c>
      <c r="P30" s="28">
        <f t="shared" si="46"/>
        <v>20.333333333333332</v>
      </c>
      <c r="Q30" s="40">
        <f t="shared" si="47"/>
        <v>19.333333333333332</v>
      </c>
      <c r="R30" s="41">
        <f t="shared" si="48"/>
        <v>19.333333333333332</v>
      </c>
      <c r="S30" s="28">
        <f t="shared" si="49"/>
        <v>18.333333333333332</v>
      </c>
      <c r="T30" s="28">
        <f t="shared" si="50"/>
        <v>18.666666666666668</v>
      </c>
      <c r="U30" s="164">
        <f t="shared" si="51"/>
        <v>18.666666666666668</v>
      </c>
      <c r="V30" s="190">
        <f t="shared" si="52"/>
        <v>152.33333333333331</v>
      </c>
      <c r="W30" s="196">
        <f t="shared" si="53"/>
        <v>0</v>
      </c>
      <c r="X30" s="28">
        <f>INDEX(BL1:BL39,MATCH(C30,$DY1:$DY39,0))</f>
        <v>0</v>
      </c>
      <c r="Y30" s="28">
        <f t="shared" si="54"/>
        <v>0</v>
      </c>
      <c r="Z30" s="28">
        <f t="shared" si="55"/>
        <v>0</v>
      </c>
      <c r="AA30" s="28">
        <f t="shared" si="56"/>
        <v>0</v>
      </c>
      <c r="AB30" s="164">
        <f t="shared" si="57"/>
        <v>0</v>
      </c>
      <c r="AC30" s="187" t="str">
        <f t="shared" si="58"/>
        <v>-</v>
      </c>
      <c r="AD30" s="197">
        <f t="shared" si="59"/>
        <v>0</v>
      </c>
      <c r="AE30" s="173">
        <f t="shared" si="60"/>
        <v>152.33333333333331</v>
      </c>
      <c r="AF30" s="43" t="str">
        <f t="shared" si="61"/>
        <v>FS2_1</v>
      </c>
      <c r="AG30" s="44">
        <f t="shared" si="62"/>
        <v>0.9744136460554369</v>
      </c>
      <c r="AH30" s="273" t="str">
        <f t="shared" ref="AH30:AH38" si="63">IF(AE30&gt;=150,"Point","-")</f>
        <v>Point</v>
      </c>
      <c r="AI30" s="239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33"/>
      <c r="ED30" s="133"/>
      <c r="EE30" s="133"/>
      <c r="EF30" s="109"/>
      <c r="EG30" s="109"/>
    </row>
    <row r="31" spans="1:137" ht="16" customHeight="1" x14ac:dyDescent="0.15">
      <c r="A31" s="10"/>
      <c r="B31" s="10"/>
      <c r="C31" s="254">
        <v>3</v>
      </c>
      <c r="D31" s="265">
        <f t="shared" si="40"/>
        <v>3</v>
      </c>
      <c r="E31" s="46"/>
      <c r="F31" s="82" t="str">
        <f t="shared" si="41"/>
        <v>Rose Marie</v>
      </c>
      <c r="G31" s="82" t="str">
        <f t="shared" si="42"/>
        <v>Voegeli</v>
      </c>
      <c r="H31" s="82" t="str">
        <f t="shared" si="43"/>
        <v>Rain</v>
      </c>
      <c r="I31" s="46"/>
      <c r="J31" s="46"/>
      <c r="K31" s="83"/>
      <c r="L31" s="359"/>
      <c r="M31" s="359"/>
      <c r="N31" s="41">
        <f t="shared" si="44"/>
        <v>18</v>
      </c>
      <c r="O31" s="28">
        <f t="shared" si="45"/>
        <v>19</v>
      </c>
      <c r="P31" s="28">
        <f t="shared" si="46"/>
        <v>20.333333333333332</v>
      </c>
      <c r="Q31" s="40">
        <f t="shared" si="47"/>
        <v>19.333333333333332</v>
      </c>
      <c r="R31" s="41">
        <f t="shared" si="48"/>
        <v>19</v>
      </c>
      <c r="S31" s="28">
        <f t="shared" si="49"/>
        <v>18</v>
      </c>
      <c r="T31" s="28">
        <f t="shared" si="50"/>
        <v>19</v>
      </c>
      <c r="U31" s="164">
        <f t="shared" si="51"/>
        <v>18.666666666666668</v>
      </c>
      <c r="V31" s="190">
        <f t="shared" si="52"/>
        <v>151.33333333333331</v>
      </c>
      <c r="W31" s="196">
        <f t="shared" si="53"/>
        <v>0</v>
      </c>
      <c r="X31" s="28">
        <f>INDEX(BL1:BL39,MATCH(C31,$DY1:$DY39,0))</f>
        <v>0</v>
      </c>
      <c r="Y31" s="28">
        <f t="shared" si="54"/>
        <v>0</v>
      </c>
      <c r="Z31" s="28">
        <f t="shared" si="55"/>
        <v>0</v>
      </c>
      <c r="AA31" s="28">
        <f t="shared" si="56"/>
        <v>0</v>
      </c>
      <c r="AB31" s="164">
        <f t="shared" si="57"/>
        <v>0</v>
      </c>
      <c r="AC31" s="187" t="str">
        <f t="shared" si="58"/>
        <v>-</v>
      </c>
      <c r="AD31" s="197">
        <f t="shared" si="59"/>
        <v>0</v>
      </c>
      <c r="AE31" s="173">
        <f t="shared" si="60"/>
        <v>151.33333333333331</v>
      </c>
      <c r="AF31" s="43" t="str">
        <f t="shared" si="61"/>
        <v>FS2_2</v>
      </c>
      <c r="AG31" s="44">
        <f t="shared" si="62"/>
        <v>0.96801705756929624</v>
      </c>
      <c r="AH31" s="273" t="str">
        <f t="shared" si="63"/>
        <v>Point</v>
      </c>
      <c r="AI31" s="239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33"/>
      <c r="ED31" s="133"/>
      <c r="EE31" s="133"/>
      <c r="EF31" s="109"/>
      <c r="EG31" s="109"/>
    </row>
    <row r="32" spans="1:137" ht="16" customHeight="1" x14ac:dyDescent="0.15">
      <c r="A32" s="10"/>
      <c r="B32" s="10"/>
      <c r="C32" s="254">
        <v>4</v>
      </c>
      <c r="D32" s="265">
        <f t="shared" si="40"/>
        <v>4</v>
      </c>
      <c r="E32" s="46"/>
      <c r="F32" s="82" t="str">
        <f t="shared" si="41"/>
        <v>Corinne</v>
      </c>
      <c r="G32" s="82" t="str">
        <f t="shared" si="42"/>
        <v>Benetruy</v>
      </c>
      <c r="H32" s="82" t="str">
        <f t="shared" si="43"/>
        <v>Ice</v>
      </c>
      <c r="I32" s="46"/>
      <c r="J32" s="46"/>
      <c r="K32" s="83"/>
      <c r="L32" s="359"/>
      <c r="M32" s="359"/>
      <c r="N32" s="41">
        <f t="shared" si="44"/>
        <v>18</v>
      </c>
      <c r="O32" s="28">
        <f t="shared" si="45"/>
        <v>18.666666666666668</v>
      </c>
      <c r="P32" s="28">
        <f t="shared" si="46"/>
        <v>20</v>
      </c>
      <c r="Q32" s="40">
        <f t="shared" si="47"/>
        <v>19.666666666666668</v>
      </c>
      <c r="R32" s="41">
        <f t="shared" si="48"/>
        <v>18.666666666666668</v>
      </c>
      <c r="S32" s="28">
        <f t="shared" si="49"/>
        <v>17.666666666666668</v>
      </c>
      <c r="T32" s="28">
        <f t="shared" si="50"/>
        <v>19</v>
      </c>
      <c r="U32" s="164">
        <f t="shared" si="51"/>
        <v>18.333333333333332</v>
      </c>
      <c r="V32" s="190">
        <f t="shared" si="52"/>
        <v>150.00000000000003</v>
      </c>
      <c r="W32" s="196">
        <f t="shared" si="53"/>
        <v>2.1</v>
      </c>
      <c r="X32" s="28">
        <f>INDEX(BL1:BL39,MATCH(C32,$DY1:$DY39,0))</f>
        <v>0</v>
      </c>
      <c r="Y32" s="28">
        <f t="shared" si="54"/>
        <v>3.3333333333333333E-2</v>
      </c>
      <c r="Z32" s="28">
        <f t="shared" si="55"/>
        <v>0</v>
      </c>
      <c r="AA32" s="28">
        <f t="shared" si="56"/>
        <v>0</v>
      </c>
      <c r="AB32" s="164">
        <f t="shared" si="57"/>
        <v>0</v>
      </c>
      <c r="AC32" s="187" t="str">
        <f t="shared" si="58"/>
        <v>-</v>
      </c>
      <c r="AD32" s="197">
        <f t="shared" si="59"/>
        <v>2.1333333333333333</v>
      </c>
      <c r="AE32" s="173">
        <f t="shared" si="60"/>
        <v>147.8666666666667</v>
      </c>
      <c r="AF32" s="42" t="str">
        <f t="shared" si="61"/>
        <v>FS2_3</v>
      </c>
      <c r="AG32" s="44">
        <f t="shared" si="62"/>
        <v>0.94584221748400865</v>
      </c>
      <c r="AH32" s="273" t="str">
        <f t="shared" si="63"/>
        <v>-</v>
      </c>
      <c r="AI32" s="239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33"/>
      <c r="ED32" s="133"/>
      <c r="EE32" s="133"/>
      <c r="EF32" s="109"/>
      <c r="EG32" s="109"/>
    </row>
    <row r="33" spans="1:137" ht="16" customHeight="1" x14ac:dyDescent="0.15">
      <c r="A33" s="10"/>
      <c r="B33" s="10"/>
      <c r="C33" s="254">
        <v>5</v>
      </c>
      <c r="D33" s="265" t="e">
        <f t="shared" si="40"/>
        <v>#N/A</v>
      </c>
      <c r="E33" s="46"/>
      <c r="F33" s="82" t="e">
        <f t="shared" si="41"/>
        <v>#N/A</v>
      </c>
      <c r="G33" s="82" t="e">
        <f t="shared" si="42"/>
        <v>#N/A</v>
      </c>
      <c r="H33" s="82" t="e">
        <f t="shared" si="43"/>
        <v>#N/A</v>
      </c>
      <c r="I33" s="46"/>
      <c r="J33" s="46"/>
      <c r="K33" s="83"/>
      <c r="L33" s="359"/>
      <c r="M33" s="359"/>
      <c r="N33" s="41" t="e">
        <f t="shared" si="44"/>
        <v>#N/A</v>
      </c>
      <c r="O33" s="28" t="e">
        <f t="shared" si="45"/>
        <v>#N/A</v>
      </c>
      <c r="P33" s="28" t="e">
        <f t="shared" si="46"/>
        <v>#N/A</v>
      </c>
      <c r="Q33" s="40" t="e">
        <f t="shared" si="47"/>
        <v>#N/A</v>
      </c>
      <c r="R33" s="41" t="e">
        <f t="shared" si="48"/>
        <v>#N/A</v>
      </c>
      <c r="S33" s="28" t="e">
        <f t="shared" si="49"/>
        <v>#N/A</v>
      </c>
      <c r="T33" s="28" t="e">
        <f t="shared" si="50"/>
        <v>#N/A</v>
      </c>
      <c r="U33" s="164" t="e">
        <f t="shared" si="51"/>
        <v>#N/A</v>
      </c>
      <c r="V33" s="190" t="e">
        <f t="shared" si="52"/>
        <v>#N/A</v>
      </c>
      <c r="W33" s="196" t="e">
        <f t="shared" si="53"/>
        <v>#N/A</v>
      </c>
      <c r="X33" s="28" t="e">
        <f>INDEX(BL1:BL39,MATCH(C33,$DY1:$DY39,0))</f>
        <v>#N/A</v>
      </c>
      <c r="Y33" s="28" t="e">
        <f t="shared" si="54"/>
        <v>#N/A</v>
      </c>
      <c r="Z33" s="28" t="e">
        <f t="shared" si="55"/>
        <v>#N/A</v>
      </c>
      <c r="AA33" s="28" t="e">
        <f t="shared" si="56"/>
        <v>#N/A</v>
      </c>
      <c r="AB33" s="164" t="e">
        <f t="shared" si="57"/>
        <v>#N/A</v>
      </c>
      <c r="AC33" s="187" t="e">
        <f t="shared" si="58"/>
        <v>#N/A</v>
      </c>
      <c r="AD33" s="197" t="e">
        <f t="shared" si="59"/>
        <v>#N/A</v>
      </c>
      <c r="AE33" s="173" t="e">
        <f t="shared" si="60"/>
        <v>#N/A</v>
      </c>
      <c r="AF33" s="42" t="e">
        <f t="shared" si="61"/>
        <v>#N/A</v>
      </c>
      <c r="AG33" s="44" t="e">
        <f t="shared" si="62"/>
        <v>#N/A</v>
      </c>
      <c r="AH33" s="273" t="e">
        <f t="shared" si="63"/>
        <v>#N/A</v>
      </c>
      <c r="AI33" s="239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33"/>
      <c r="ED33" s="133"/>
      <c r="EE33" s="133"/>
      <c r="EF33" s="109"/>
      <c r="EG33" s="109"/>
    </row>
    <row r="34" spans="1:137" ht="16" customHeight="1" x14ac:dyDescent="0.15">
      <c r="A34" s="10"/>
      <c r="B34" s="10"/>
      <c r="C34" s="254">
        <v>6</v>
      </c>
      <c r="D34" s="265" t="e">
        <f t="shared" si="40"/>
        <v>#N/A</v>
      </c>
      <c r="E34" s="46"/>
      <c r="F34" s="82" t="e">
        <f t="shared" si="41"/>
        <v>#N/A</v>
      </c>
      <c r="G34" s="82" t="e">
        <f t="shared" si="42"/>
        <v>#N/A</v>
      </c>
      <c r="H34" s="82" t="e">
        <f t="shared" si="43"/>
        <v>#N/A</v>
      </c>
      <c r="I34" s="46"/>
      <c r="J34" s="46"/>
      <c r="K34" s="83"/>
      <c r="L34" s="359"/>
      <c r="M34" s="359"/>
      <c r="N34" s="41" t="e">
        <f t="shared" si="44"/>
        <v>#N/A</v>
      </c>
      <c r="O34" s="28" t="e">
        <f t="shared" si="45"/>
        <v>#N/A</v>
      </c>
      <c r="P34" s="28" t="e">
        <f t="shared" si="46"/>
        <v>#N/A</v>
      </c>
      <c r="Q34" s="40" t="e">
        <f t="shared" si="47"/>
        <v>#N/A</v>
      </c>
      <c r="R34" s="41" t="e">
        <f t="shared" si="48"/>
        <v>#N/A</v>
      </c>
      <c r="S34" s="28" t="e">
        <f t="shared" si="49"/>
        <v>#N/A</v>
      </c>
      <c r="T34" s="28" t="e">
        <f t="shared" si="50"/>
        <v>#N/A</v>
      </c>
      <c r="U34" s="164" t="e">
        <f t="shared" si="51"/>
        <v>#N/A</v>
      </c>
      <c r="V34" s="190" t="e">
        <f t="shared" si="52"/>
        <v>#N/A</v>
      </c>
      <c r="W34" s="196" t="e">
        <f t="shared" si="53"/>
        <v>#N/A</v>
      </c>
      <c r="X34" s="28" t="e">
        <f>INDEX(BL1:BL39,MATCH(C34,$DY1:$DY39,0))</f>
        <v>#N/A</v>
      </c>
      <c r="Y34" s="28" t="e">
        <f t="shared" si="54"/>
        <v>#N/A</v>
      </c>
      <c r="Z34" s="28" t="e">
        <f t="shared" si="55"/>
        <v>#N/A</v>
      </c>
      <c r="AA34" s="28" t="e">
        <f t="shared" si="56"/>
        <v>#N/A</v>
      </c>
      <c r="AB34" s="164" t="e">
        <f t="shared" si="57"/>
        <v>#N/A</v>
      </c>
      <c r="AC34" s="187" t="e">
        <f t="shared" si="58"/>
        <v>#N/A</v>
      </c>
      <c r="AD34" s="197" t="e">
        <f t="shared" si="59"/>
        <v>#N/A</v>
      </c>
      <c r="AE34" s="173" t="e">
        <f t="shared" si="60"/>
        <v>#N/A</v>
      </c>
      <c r="AF34" s="42" t="e">
        <f t="shared" si="61"/>
        <v>#N/A</v>
      </c>
      <c r="AG34" s="44" t="e">
        <f t="shared" si="62"/>
        <v>#N/A</v>
      </c>
      <c r="AH34" s="273" t="e">
        <f t="shared" si="63"/>
        <v>#N/A</v>
      </c>
      <c r="AI34" s="239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33"/>
      <c r="ED34" s="133"/>
      <c r="EE34" s="133"/>
      <c r="EF34" s="109"/>
      <c r="EG34" s="109"/>
    </row>
    <row r="35" spans="1:137" ht="16" customHeight="1" x14ac:dyDescent="0.15">
      <c r="A35" s="10"/>
      <c r="B35" s="10"/>
      <c r="C35" s="254">
        <v>7</v>
      </c>
      <c r="D35" s="265" t="e">
        <f t="shared" si="40"/>
        <v>#N/A</v>
      </c>
      <c r="E35" s="46"/>
      <c r="F35" s="82" t="e">
        <f t="shared" si="41"/>
        <v>#N/A</v>
      </c>
      <c r="G35" s="82" t="e">
        <f t="shared" si="42"/>
        <v>#N/A</v>
      </c>
      <c r="H35" s="82" t="e">
        <f t="shared" si="43"/>
        <v>#N/A</v>
      </c>
      <c r="I35" s="46"/>
      <c r="J35" s="46"/>
      <c r="K35" s="83"/>
      <c r="L35" s="359"/>
      <c r="M35" s="359"/>
      <c r="N35" s="41" t="e">
        <f t="shared" si="44"/>
        <v>#N/A</v>
      </c>
      <c r="O35" s="28" t="e">
        <f t="shared" si="45"/>
        <v>#N/A</v>
      </c>
      <c r="P35" s="28" t="e">
        <f t="shared" si="46"/>
        <v>#N/A</v>
      </c>
      <c r="Q35" s="40" t="e">
        <f t="shared" si="47"/>
        <v>#N/A</v>
      </c>
      <c r="R35" s="41" t="e">
        <f t="shared" si="48"/>
        <v>#N/A</v>
      </c>
      <c r="S35" s="28" t="e">
        <f t="shared" si="49"/>
        <v>#N/A</v>
      </c>
      <c r="T35" s="28" t="e">
        <f t="shared" si="50"/>
        <v>#N/A</v>
      </c>
      <c r="U35" s="164" t="e">
        <f t="shared" si="51"/>
        <v>#N/A</v>
      </c>
      <c r="V35" s="190" t="e">
        <f t="shared" si="52"/>
        <v>#N/A</v>
      </c>
      <c r="W35" s="196" t="e">
        <f t="shared" si="53"/>
        <v>#N/A</v>
      </c>
      <c r="X35" s="28" t="e">
        <f>INDEX(BL1:BL39,MATCH(C35,$DY1:$DY39,0))</f>
        <v>#N/A</v>
      </c>
      <c r="Y35" s="28" t="e">
        <f t="shared" si="54"/>
        <v>#N/A</v>
      </c>
      <c r="Z35" s="28" t="e">
        <f t="shared" si="55"/>
        <v>#N/A</v>
      </c>
      <c r="AA35" s="28" t="e">
        <f t="shared" si="56"/>
        <v>#N/A</v>
      </c>
      <c r="AB35" s="164" t="e">
        <f t="shared" si="57"/>
        <v>#N/A</v>
      </c>
      <c r="AC35" s="187" t="e">
        <f t="shared" si="58"/>
        <v>#N/A</v>
      </c>
      <c r="AD35" s="197" t="e">
        <f t="shared" si="59"/>
        <v>#N/A</v>
      </c>
      <c r="AE35" s="173" t="e">
        <f t="shared" si="60"/>
        <v>#N/A</v>
      </c>
      <c r="AF35" s="42" t="e">
        <f t="shared" si="61"/>
        <v>#N/A</v>
      </c>
      <c r="AG35" s="44" t="e">
        <f t="shared" si="62"/>
        <v>#N/A</v>
      </c>
      <c r="AH35" s="273" t="e">
        <f t="shared" si="63"/>
        <v>#N/A</v>
      </c>
      <c r="AI35" s="239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33"/>
      <c r="ED35" s="133"/>
      <c r="EE35" s="133"/>
      <c r="EF35" s="109"/>
      <c r="EG35" s="109"/>
    </row>
    <row r="36" spans="1:137" ht="16" customHeight="1" x14ac:dyDescent="0.15">
      <c r="A36" s="10"/>
      <c r="B36" s="10"/>
      <c r="C36" s="254">
        <v>8</v>
      </c>
      <c r="D36" s="265" t="e">
        <f t="shared" si="40"/>
        <v>#N/A</v>
      </c>
      <c r="E36" s="46"/>
      <c r="F36" s="82" t="e">
        <f t="shared" si="41"/>
        <v>#N/A</v>
      </c>
      <c r="G36" s="82" t="e">
        <f t="shared" si="42"/>
        <v>#N/A</v>
      </c>
      <c r="H36" s="82" t="e">
        <f t="shared" si="43"/>
        <v>#N/A</v>
      </c>
      <c r="I36" s="46"/>
      <c r="J36" s="46"/>
      <c r="K36" s="83"/>
      <c r="L36" s="359"/>
      <c r="M36" s="359"/>
      <c r="N36" s="41" t="e">
        <f t="shared" si="44"/>
        <v>#N/A</v>
      </c>
      <c r="O36" s="28" t="e">
        <f t="shared" si="45"/>
        <v>#N/A</v>
      </c>
      <c r="P36" s="28" t="e">
        <f t="shared" si="46"/>
        <v>#N/A</v>
      </c>
      <c r="Q36" s="40" t="e">
        <f t="shared" si="47"/>
        <v>#N/A</v>
      </c>
      <c r="R36" s="41" t="e">
        <f t="shared" si="48"/>
        <v>#N/A</v>
      </c>
      <c r="S36" s="28" t="e">
        <f t="shared" si="49"/>
        <v>#N/A</v>
      </c>
      <c r="T36" s="28" t="e">
        <f t="shared" si="50"/>
        <v>#N/A</v>
      </c>
      <c r="U36" s="164" t="e">
        <f t="shared" si="51"/>
        <v>#N/A</v>
      </c>
      <c r="V36" s="190" t="e">
        <f t="shared" si="52"/>
        <v>#N/A</v>
      </c>
      <c r="W36" s="196" t="e">
        <f t="shared" si="53"/>
        <v>#N/A</v>
      </c>
      <c r="X36" s="28" t="e">
        <f>INDEX(BL1:BL39,MATCH(C36,$DY1:$DY39,0))</f>
        <v>#N/A</v>
      </c>
      <c r="Y36" s="28" t="e">
        <f t="shared" si="54"/>
        <v>#N/A</v>
      </c>
      <c r="Z36" s="28" t="e">
        <f t="shared" si="55"/>
        <v>#N/A</v>
      </c>
      <c r="AA36" s="28" t="e">
        <f t="shared" si="56"/>
        <v>#N/A</v>
      </c>
      <c r="AB36" s="164" t="e">
        <f t="shared" si="57"/>
        <v>#N/A</v>
      </c>
      <c r="AC36" s="187" t="e">
        <f t="shared" si="58"/>
        <v>#N/A</v>
      </c>
      <c r="AD36" s="197" t="e">
        <f t="shared" si="59"/>
        <v>#N/A</v>
      </c>
      <c r="AE36" s="173" t="e">
        <f t="shared" si="60"/>
        <v>#N/A</v>
      </c>
      <c r="AF36" s="42" t="e">
        <f t="shared" si="61"/>
        <v>#N/A</v>
      </c>
      <c r="AG36" s="44" t="e">
        <f t="shared" si="62"/>
        <v>#N/A</v>
      </c>
      <c r="AH36" s="273" t="e">
        <f t="shared" si="63"/>
        <v>#N/A</v>
      </c>
      <c r="AI36" s="239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33"/>
      <c r="ED36" s="133"/>
      <c r="EE36" s="133"/>
      <c r="EF36" s="109"/>
      <c r="EG36" s="109"/>
    </row>
    <row r="37" spans="1:137" ht="16" customHeight="1" x14ac:dyDescent="0.15">
      <c r="A37" s="10"/>
      <c r="B37" s="10"/>
      <c r="C37" s="254">
        <v>9</v>
      </c>
      <c r="D37" s="265" t="e">
        <f t="shared" si="40"/>
        <v>#N/A</v>
      </c>
      <c r="E37" s="46"/>
      <c r="F37" s="82" t="e">
        <f t="shared" si="41"/>
        <v>#N/A</v>
      </c>
      <c r="G37" s="82" t="e">
        <f t="shared" si="42"/>
        <v>#N/A</v>
      </c>
      <c r="H37" s="82" t="e">
        <f t="shared" si="43"/>
        <v>#N/A</v>
      </c>
      <c r="I37" s="46"/>
      <c r="J37" s="46"/>
      <c r="K37" s="83"/>
      <c r="L37" s="359"/>
      <c r="M37" s="359"/>
      <c r="N37" s="41" t="e">
        <f t="shared" si="44"/>
        <v>#N/A</v>
      </c>
      <c r="O37" s="28" t="e">
        <f t="shared" si="45"/>
        <v>#N/A</v>
      </c>
      <c r="P37" s="28" t="e">
        <f t="shared" si="46"/>
        <v>#N/A</v>
      </c>
      <c r="Q37" s="40" t="e">
        <f t="shared" si="47"/>
        <v>#N/A</v>
      </c>
      <c r="R37" s="41" t="e">
        <f t="shared" si="48"/>
        <v>#N/A</v>
      </c>
      <c r="S37" s="28" t="e">
        <f t="shared" si="49"/>
        <v>#N/A</v>
      </c>
      <c r="T37" s="28" t="e">
        <f t="shared" si="50"/>
        <v>#N/A</v>
      </c>
      <c r="U37" s="164" t="e">
        <f t="shared" si="51"/>
        <v>#N/A</v>
      </c>
      <c r="V37" s="190" t="e">
        <f t="shared" si="52"/>
        <v>#N/A</v>
      </c>
      <c r="W37" s="196" t="e">
        <f t="shared" si="53"/>
        <v>#N/A</v>
      </c>
      <c r="X37" s="28" t="e">
        <f>INDEX(BL1:BL39,MATCH(C37,$DY1:$DY39,0))</f>
        <v>#N/A</v>
      </c>
      <c r="Y37" s="28" t="e">
        <f t="shared" si="54"/>
        <v>#N/A</v>
      </c>
      <c r="Z37" s="28" t="e">
        <f t="shared" si="55"/>
        <v>#N/A</v>
      </c>
      <c r="AA37" s="28" t="e">
        <f t="shared" si="56"/>
        <v>#N/A</v>
      </c>
      <c r="AB37" s="164" t="e">
        <f t="shared" si="57"/>
        <v>#N/A</v>
      </c>
      <c r="AC37" s="187" t="e">
        <f t="shared" si="58"/>
        <v>#N/A</v>
      </c>
      <c r="AD37" s="197" t="e">
        <f t="shared" si="59"/>
        <v>#N/A</v>
      </c>
      <c r="AE37" s="173" t="e">
        <f t="shared" si="60"/>
        <v>#N/A</v>
      </c>
      <c r="AF37" s="42" t="e">
        <f t="shared" si="61"/>
        <v>#N/A</v>
      </c>
      <c r="AG37" s="44" t="e">
        <f t="shared" si="62"/>
        <v>#N/A</v>
      </c>
      <c r="AH37" s="273" t="e">
        <f t="shared" si="63"/>
        <v>#N/A</v>
      </c>
      <c r="AI37" s="239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33"/>
      <c r="ED37" s="133"/>
      <c r="EE37" s="133"/>
      <c r="EF37" s="109"/>
      <c r="EG37" s="109"/>
    </row>
    <row r="38" spans="1:137" ht="16" customHeight="1" thickBot="1" x14ac:dyDescent="0.2">
      <c r="A38" s="10"/>
      <c r="B38" s="10"/>
      <c r="C38" s="254">
        <v>10</v>
      </c>
      <c r="D38" s="266" t="e">
        <f t="shared" si="40"/>
        <v>#N/A</v>
      </c>
      <c r="E38" s="92"/>
      <c r="F38" s="267" t="e">
        <f t="shared" si="41"/>
        <v>#N/A</v>
      </c>
      <c r="G38" s="267" t="e">
        <f t="shared" si="42"/>
        <v>#N/A</v>
      </c>
      <c r="H38" s="267" t="e">
        <f t="shared" si="43"/>
        <v>#N/A</v>
      </c>
      <c r="I38" s="92"/>
      <c r="J38" s="92"/>
      <c r="K38" s="268"/>
      <c r="L38" s="360"/>
      <c r="M38" s="360"/>
      <c r="N38" s="127" t="e">
        <f t="shared" si="44"/>
        <v>#N/A</v>
      </c>
      <c r="O38" s="95" t="e">
        <f t="shared" si="45"/>
        <v>#N/A</v>
      </c>
      <c r="P38" s="95" t="e">
        <f t="shared" si="46"/>
        <v>#N/A</v>
      </c>
      <c r="Q38" s="100" t="e">
        <f t="shared" si="47"/>
        <v>#N/A</v>
      </c>
      <c r="R38" s="127" t="e">
        <f t="shared" si="48"/>
        <v>#N/A</v>
      </c>
      <c r="S38" s="95" t="e">
        <f t="shared" si="49"/>
        <v>#N/A</v>
      </c>
      <c r="T38" s="95" t="e">
        <f t="shared" si="50"/>
        <v>#N/A</v>
      </c>
      <c r="U38" s="199" t="e">
        <f t="shared" si="51"/>
        <v>#N/A</v>
      </c>
      <c r="V38" s="270" t="e">
        <f t="shared" si="52"/>
        <v>#N/A</v>
      </c>
      <c r="W38" s="198" t="e">
        <f t="shared" si="53"/>
        <v>#N/A</v>
      </c>
      <c r="X38" s="95" t="e">
        <f>INDEX(BL1:BL39,MATCH(C38,$DY1:$DY39,0))</f>
        <v>#N/A</v>
      </c>
      <c r="Y38" s="95" t="e">
        <f t="shared" si="54"/>
        <v>#N/A</v>
      </c>
      <c r="Z38" s="95" t="e">
        <f t="shared" si="55"/>
        <v>#N/A</v>
      </c>
      <c r="AA38" s="95" t="e">
        <f t="shared" si="56"/>
        <v>#N/A</v>
      </c>
      <c r="AB38" s="199" t="e">
        <f t="shared" si="57"/>
        <v>#N/A</v>
      </c>
      <c r="AC38" s="200" t="e">
        <f t="shared" si="58"/>
        <v>#N/A</v>
      </c>
      <c r="AD38" s="201" t="e">
        <f t="shared" si="59"/>
        <v>#N/A</v>
      </c>
      <c r="AE38" s="271" t="e">
        <f t="shared" si="60"/>
        <v>#N/A</v>
      </c>
      <c r="AF38" s="128" t="e">
        <f t="shared" si="61"/>
        <v>#N/A</v>
      </c>
      <c r="AG38" s="130" t="e">
        <f t="shared" si="62"/>
        <v>#N/A</v>
      </c>
      <c r="AH38" s="182" t="e">
        <f t="shared" si="63"/>
        <v>#N/A</v>
      </c>
      <c r="AI38" s="239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33"/>
      <c r="ED38" s="133"/>
      <c r="EE38" s="133"/>
      <c r="EF38" s="109"/>
      <c r="EG38" s="109"/>
    </row>
    <row r="39" spans="1:137" ht="16" customHeight="1" x14ac:dyDescent="0.15">
      <c r="A39" s="10"/>
      <c r="B39" s="10"/>
      <c r="C39" s="120"/>
      <c r="D39" s="121"/>
      <c r="E39" s="121"/>
      <c r="F39" s="121"/>
      <c r="G39" s="121"/>
      <c r="H39" s="121"/>
      <c r="I39" s="216"/>
      <c r="J39" s="91"/>
      <c r="K39" s="217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33"/>
      <c r="ED39" s="133"/>
      <c r="EE39" s="133"/>
      <c r="EF39" s="109"/>
      <c r="EG39" s="109"/>
    </row>
    <row r="40" spans="1:137" ht="12.75" customHeight="1" x14ac:dyDescent="0.15">
      <c r="H40" s="109"/>
      <c r="N40" s="109"/>
      <c r="P40" s="109"/>
      <c r="Q40" s="109"/>
      <c r="S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</row>
    <row r="41" spans="1:137" ht="12.75" customHeight="1" x14ac:dyDescent="0.15"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</row>
    <row r="42" spans="1:137" ht="12.75" customHeight="1" x14ac:dyDescent="0.15"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</row>
  </sheetData>
  <mergeCells count="33">
    <mergeCell ref="L2:M2"/>
    <mergeCell ref="D1:EE1"/>
    <mergeCell ref="AH2:BA2"/>
    <mergeCell ref="W27:AD27"/>
    <mergeCell ref="BC2:DJ2"/>
    <mergeCell ref="ED2:EF2"/>
    <mergeCell ref="AE27:AH27"/>
    <mergeCell ref="DK2:DL2"/>
    <mergeCell ref="D2:H2"/>
    <mergeCell ref="N3:R3"/>
    <mergeCell ref="R27:V27"/>
    <mergeCell ref="N27:Q27"/>
    <mergeCell ref="N2:AG2"/>
    <mergeCell ref="AM3:AQ3"/>
    <mergeCell ref="AH3:AL3"/>
    <mergeCell ref="AC3:AG3"/>
    <mergeCell ref="X3:AB3"/>
    <mergeCell ref="S3:W3"/>
    <mergeCell ref="BM3:BQ3"/>
    <mergeCell ref="BH3:BL3"/>
    <mergeCell ref="BC3:BG3"/>
    <mergeCell ref="AW3:BA3"/>
    <mergeCell ref="AR3:AV3"/>
    <mergeCell ref="CG3:CJ3"/>
    <mergeCell ref="DF3:DI3"/>
    <mergeCell ref="CB3:CF3"/>
    <mergeCell ref="BW3:CA3"/>
    <mergeCell ref="BR3:BV3"/>
    <mergeCell ref="DA3:DD3"/>
    <mergeCell ref="CW3:CZ3"/>
    <mergeCell ref="CS3:CV3"/>
    <mergeCell ref="CO3:CR3"/>
    <mergeCell ref="CK3:CN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C22-76F1-2C43-A569-13937F07F0A1}">
  <sheetPr>
    <tabColor rgb="FF00B0F0"/>
  </sheetPr>
  <dimension ref="A1:IX41"/>
  <sheetViews>
    <sheetView showGridLines="0" topLeftCell="C20" zoomScale="142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4" width="8.625" style="1" customWidth="1"/>
    <col min="5" max="5" width="3.875" style="1" customWidth="1"/>
    <col min="6" max="6" width="8.25" style="1" customWidth="1"/>
    <col min="7" max="7" width="9.625" style="1" customWidth="1"/>
    <col min="8" max="8" width="11" style="1" customWidth="1"/>
    <col min="9" max="11" width="8.625" style="1" hidden="1" customWidth="1"/>
    <col min="12" max="13" width="8.625" style="1" customWidth="1"/>
    <col min="14" max="14" width="4.25" style="1" customWidth="1"/>
    <col min="15" max="15" width="4.125" style="1" customWidth="1"/>
    <col min="16" max="16" width="4" style="1" customWidth="1"/>
    <col min="17" max="18" width="3.875" style="1" customWidth="1"/>
    <col min="19" max="19" width="4.625" style="1" customWidth="1"/>
    <col min="20" max="20" width="4.375" style="1" customWidth="1"/>
    <col min="21" max="21" width="4" style="1" customWidth="1"/>
    <col min="22" max="22" width="4.75" style="1" customWidth="1"/>
    <col min="23" max="23" width="5" style="1" customWidth="1"/>
    <col min="24" max="24" width="5.125" style="1" customWidth="1"/>
    <col min="25" max="25" width="4.375" style="1" customWidth="1"/>
    <col min="26" max="26" width="4.125" style="1" customWidth="1"/>
    <col min="27" max="27" width="3.625" style="1" customWidth="1"/>
    <col min="28" max="28" width="4.5" style="1" customWidth="1"/>
    <col min="29" max="29" width="4.75" style="1" customWidth="1"/>
    <col min="30" max="30" width="3.875" style="1" customWidth="1"/>
    <col min="31" max="31" width="4.625" style="1" customWidth="1"/>
    <col min="32" max="32" width="5.375" style="1" customWidth="1"/>
    <col min="33" max="33" width="5.25" style="1" customWidth="1"/>
    <col min="34" max="34" width="6" style="1" customWidth="1"/>
    <col min="35" max="38" width="5.375" style="1" customWidth="1"/>
    <col min="39" max="47" width="4.75" style="1" customWidth="1"/>
    <col min="48" max="48" width="3.875" style="1" customWidth="1"/>
    <col min="49" max="49" width="4.5" style="1" customWidth="1"/>
    <col min="50" max="50" width="4" style="1" customWidth="1"/>
    <col min="51" max="51" width="4.625" style="1" customWidth="1"/>
    <col min="52" max="52" width="5.625" style="1" customWidth="1"/>
    <col min="53" max="53" width="4.375" style="1" customWidth="1"/>
    <col min="54" max="54" width="5.125" style="1" customWidth="1"/>
    <col min="55" max="64" width="4.875" style="1" customWidth="1"/>
    <col min="65" max="74" width="5.375" style="1" customWidth="1"/>
    <col min="75" max="84" width="5.125" style="1" customWidth="1"/>
    <col min="85" max="109" width="2.625" style="1" customWidth="1"/>
    <col min="110" max="114" width="3.625" style="1" customWidth="1"/>
    <col min="115" max="115" width="4.625" style="1" customWidth="1"/>
    <col min="116" max="116" width="5.75" style="1" customWidth="1"/>
    <col min="117" max="133" width="8.625" style="1" hidden="1" customWidth="1"/>
    <col min="134" max="258" width="8.625" style="1" customWidth="1"/>
  </cols>
  <sheetData>
    <row r="1" spans="1:136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488"/>
      <c r="EE1" s="488"/>
      <c r="EF1" s="202"/>
    </row>
    <row r="2" spans="1:136" ht="17" customHeight="1" thickBot="1" x14ac:dyDescent="0.2">
      <c r="A2" s="10"/>
      <c r="B2" s="10"/>
      <c r="C2" s="120"/>
      <c r="D2" s="521" t="s">
        <v>66</v>
      </c>
      <c r="E2" s="522"/>
      <c r="F2" s="522"/>
      <c r="G2" s="522"/>
      <c r="H2" s="523"/>
      <c r="I2" s="88"/>
      <c r="J2" s="12"/>
      <c r="K2" s="113"/>
      <c r="L2" s="501" t="s">
        <v>101</v>
      </c>
      <c r="M2" s="502"/>
      <c r="N2" s="539" t="s">
        <v>21</v>
      </c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1"/>
      <c r="AH2" s="525" t="s">
        <v>22</v>
      </c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7"/>
      <c r="BB2" s="344" t="s">
        <v>94</v>
      </c>
      <c r="BC2" s="498" t="s">
        <v>23</v>
      </c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499"/>
      <c r="DJ2" s="500"/>
      <c r="DK2" s="501" t="s">
        <v>101</v>
      </c>
      <c r="DL2" s="502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8"/>
      <c r="EC2" s="10"/>
      <c r="ED2" s="503" t="s">
        <v>96</v>
      </c>
      <c r="EE2" s="503"/>
      <c r="EF2" s="503"/>
    </row>
    <row r="3" spans="1:136" ht="84" customHeight="1" x14ac:dyDescent="0.15">
      <c r="A3" s="10"/>
      <c r="B3" s="10"/>
      <c r="C3" s="120"/>
      <c r="D3" s="354" t="s">
        <v>1</v>
      </c>
      <c r="E3" s="13"/>
      <c r="F3" s="14" t="s">
        <v>2</v>
      </c>
      <c r="G3" s="14" t="s">
        <v>3</v>
      </c>
      <c r="H3" s="355" t="s">
        <v>4</v>
      </c>
      <c r="I3" s="322"/>
      <c r="J3" s="15"/>
      <c r="K3" s="334"/>
      <c r="L3" s="400" t="s">
        <v>45</v>
      </c>
      <c r="M3" s="357" t="s">
        <v>95</v>
      </c>
      <c r="N3" s="512" t="s">
        <v>24</v>
      </c>
      <c r="O3" s="513"/>
      <c r="P3" s="513"/>
      <c r="Q3" s="513"/>
      <c r="R3" s="514"/>
      <c r="S3" s="516" t="s">
        <v>25</v>
      </c>
      <c r="T3" s="513"/>
      <c r="U3" s="513"/>
      <c r="V3" s="513"/>
      <c r="W3" s="514"/>
      <c r="X3" s="516" t="s">
        <v>26</v>
      </c>
      <c r="Y3" s="513"/>
      <c r="Z3" s="513"/>
      <c r="AA3" s="513"/>
      <c r="AB3" s="514"/>
      <c r="AC3" s="516" t="s">
        <v>27</v>
      </c>
      <c r="AD3" s="513"/>
      <c r="AE3" s="513"/>
      <c r="AF3" s="513"/>
      <c r="AG3" s="517"/>
      <c r="AH3" s="515" t="s">
        <v>28</v>
      </c>
      <c r="AI3" s="505"/>
      <c r="AJ3" s="505"/>
      <c r="AK3" s="505"/>
      <c r="AL3" s="506"/>
      <c r="AM3" s="504" t="s">
        <v>29</v>
      </c>
      <c r="AN3" s="505"/>
      <c r="AO3" s="505"/>
      <c r="AP3" s="505"/>
      <c r="AQ3" s="506"/>
      <c r="AR3" s="504" t="s">
        <v>30</v>
      </c>
      <c r="AS3" s="505"/>
      <c r="AT3" s="505"/>
      <c r="AU3" s="505"/>
      <c r="AV3" s="506"/>
      <c r="AW3" s="504" t="s">
        <v>31</v>
      </c>
      <c r="AX3" s="505"/>
      <c r="AY3" s="505"/>
      <c r="AZ3" s="505"/>
      <c r="BA3" s="519"/>
      <c r="BB3" s="345" t="s">
        <v>111</v>
      </c>
      <c r="BC3" s="515" t="s">
        <v>32</v>
      </c>
      <c r="BD3" s="505"/>
      <c r="BE3" s="505"/>
      <c r="BF3" s="505"/>
      <c r="BG3" s="506"/>
      <c r="BH3" s="504" t="s">
        <v>33</v>
      </c>
      <c r="BI3" s="505"/>
      <c r="BJ3" s="505"/>
      <c r="BK3" s="505"/>
      <c r="BL3" s="506"/>
      <c r="BM3" s="518" t="s">
        <v>110</v>
      </c>
      <c r="BN3" s="505"/>
      <c r="BO3" s="505"/>
      <c r="BP3" s="505"/>
      <c r="BQ3" s="506"/>
      <c r="BR3" s="504" t="s">
        <v>34</v>
      </c>
      <c r="BS3" s="505"/>
      <c r="BT3" s="505"/>
      <c r="BU3" s="505"/>
      <c r="BV3" s="506"/>
      <c r="BW3" s="504" t="s">
        <v>35</v>
      </c>
      <c r="BX3" s="505"/>
      <c r="BY3" s="505"/>
      <c r="BZ3" s="505"/>
      <c r="CA3" s="506"/>
      <c r="CB3" s="518" t="s">
        <v>108</v>
      </c>
      <c r="CC3" s="505"/>
      <c r="CD3" s="505"/>
      <c r="CE3" s="505"/>
      <c r="CF3" s="507"/>
      <c r="CG3" s="520" t="s">
        <v>36</v>
      </c>
      <c r="CH3" s="505"/>
      <c r="CI3" s="505"/>
      <c r="CJ3" s="506"/>
      <c r="CK3" s="504" t="s">
        <v>37</v>
      </c>
      <c r="CL3" s="505"/>
      <c r="CM3" s="505"/>
      <c r="CN3" s="506"/>
      <c r="CO3" s="504" t="s">
        <v>38</v>
      </c>
      <c r="CP3" s="505"/>
      <c r="CQ3" s="505"/>
      <c r="CR3" s="506"/>
      <c r="CS3" s="504" t="s">
        <v>39</v>
      </c>
      <c r="CT3" s="505"/>
      <c r="CU3" s="505"/>
      <c r="CV3" s="506"/>
      <c r="CW3" s="524" t="s">
        <v>40</v>
      </c>
      <c r="CX3" s="509"/>
      <c r="CY3" s="509"/>
      <c r="CZ3" s="510"/>
      <c r="DA3" s="504" t="s">
        <v>41</v>
      </c>
      <c r="DB3" s="505"/>
      <c r="DC3" s="505"/>
      <c r="DD3" s="507"/>
      <c r="DE3" s="381" t="s">
        <v>109</v>
      </c>
      <c r="DF3" s="520" t="s">
        <v>42</v>
      </c>
      <c r="DG3" s="505"/>
      <c r="DH3" s="505"/>
      <c r="DI3" s="506"/>
      <c r="DJ3" s="349" t="s">
        <v>43</v>
      </c>
      <c r="DK3" s="364" t="s">
        <v>95</v>
      </c>
      <c r="DL3" s="16" t="s">
        <v>45</v>
      </c>
      <c r="DM3" s="17" t="s">
        <v>24</v>
      </c>
      <c r="DN3" s="18" t="s">
        <v>46</v>
      </c>
      <c r="DO3" s="18" t="s">
        <v>47</v>
      </c>
      <c r="DP3" s="19" t="s">
        <v>48</v>
      </c>
      <c r="DQ3" s="20" t="s">
        <v>49</v>
      </c>
      <c r="DR3" s="19" t="s">
        <v>47</v>
      </c>
      <c r="DS3" s="18" t="s">
        <v>50</v>
      </c>
      <c r="DT3" s="18" t="s">
        <v>51</v>
      </c>
      <c r="DU3" s="18" t="s">
        <v>47</v>
      </c>
      <c r="DV3" s="20" t="s">
        <v>52</v>
      </c>
      <c r="DW3" s="20" t="s">
        <v>53</v>
      </c>
      <c r="DX3" s="21" t="s">
        <v>54</v>
      </c>
      <c r="DY3" s="20" t="s">
        <v>55</v>
      </c>
      <c r="DZ3" s="22">
        <f>LARGE(DK4:DK23,1)</f>
        <v>181.96666666666667</v>
      </c>
      <c r="EA3" s="23" t="s">
        <v>56</v>
      </c>
      <c r="EB3" s="24"/>
      <c r="EC3" s="10"/>
      <c r="ED3" s="146" t="s">
        <v>97</v>
      </c>
      <c r="EE3" s="146" t="s">
        <v>98</v>
      </c>
      <c r="EF3" s="146" t="s">
        <v>99</v>
      </c>
    </row>
    <row r="4" spans="1:136" ht="16" customHeight="1" x14ac:dyDescent="0.15">
      <c r="A4" s="10"/>
      <c r="B4" s="10"/>
      <c r="C4" s="120"/>
      <c r="D4" s="329" t="str">
        <f>classi!B173</f>
        <v>FS3_1</v>
      </c>
      <c r="E4" s="25"/>
      <c r="F4" s="25" t="str">
        <f>classi!C173</f>
        <v>Barbara</v>
      </c>
      <c r="G4" s="25" t="str">
        <f>classi!D173</f>
        <v>Cristallini</v>
      </c>
      <c r="H4" s="330" t="str">
        <f>classi!E173</f>
        <v>Ksami</v>
      </c>
      <c r="I4" s="323"/>
      <c r="J4" s="26"/>
      <c r="K4" s="335"/>
      <c r="L4" s="397">
        <f>DL4</f>
        <v>1</v>
      </c>
      <c r="M4" s="405">
        <f>DK4</f>
        <v>181.96666666666667</v>
      </c>
      <c r="N4" s="338">
        <v>23</v>
      </c>
      <c r="O4" s="105">
        <v>24</v>
      </c>
      <c r="P4" s="105">
        <v>22</v>
      </c>
      <c r="Q4" s="27"/>
      <c r="R4" s="28">
        <f>AVERAGE(N4:O4,P4)</f>
        <v>23</v>
      </c>
      <c r="S4" s="105">
        <v>24</v>
      </c>
      <c r="T4" s="105">
        <v>25</v>
      </c>
      <c r="U4" s="105">
        <v>21</v>
      </c>
      <c r="V4" s="27"/>
      <c r="W4" s="28">
        <f>AVERAGE(S4:U4)</f>
        <v>23.333333333333332</v>
      </c>
      <c r="X4" s="105">
        <v>22</v>
      </c>
      <c r="Y4" s="105">
        <v>24</v>
      </c>
      <c r="Z4" s="105">
        <v>19</v>
      </c>
      <c r="AA4" s="27"/>
      <c r="AB4" s="28">
        <f>AVERAGE(X4:Z4)</f>
        <v>21.666666666666668</v>
      </c>
      <c r="AC4" s="105">
        <v>23</v>
      </c>
      <c r="AD4" s="105">
        <v>25</v>
      </c>
      <c r="AE4" s="105">
        <v>21</v>
      </c>
      <c r="AF4" s="27"/>
      <c r="AG4" s="339">
        <f>AVERAGE(AC4:AE4)</f>
        <v>23</v>
      </c>
      <c r="AH4" s="342">
        <v>23</v>
      </c>
      <c r="AI4" s="107">
        <v>24</v>
      </c>
      <c r="AJ4" s="107">
        <v>21</v>
      </c>
      <c r="AK4" s="27"/>
      <c r="AL4" s="28">
        <f>AVERAGE(AH4:AJ4)</f>
        <v>22.666666666666668</v>
      </c>
      <c r="AM4" s="107">
        <v>24</v>
      </c>
      <c r="AN4" s="107">
        <v>25</v>
      </c>
      <c r="AO4" s="107">
        <v>21</v>
      </c>
      <c r="AP4" s="27"/>
      <c r="AQ4" s="28">
        <f>AVERAGE(AM4:AO4)</f>
        <v>23.333333333333332</v>
      </c>
      <c r="AR4" s="107">
        <v>23</v>
      </c>
      <c r="AS4" s="107">
        <v>24</v>
      </c>
      <c r="AT4" s="107">
        <v>20</v>
      </c>
      <c r="AU4" s="27"/>
      <c r="AV4" s="28">
        <f>AVERAGE(AR4:AT4)</f>
        <v>22.333333333333332</v>
      </c>
      <c r="AW4" s="107">
        <v>24</v>
      </c>
      <c r="AX4" s="107">
        <v>25</v>
      </c>
      <c r="AY4" s="107">
        <v>20</v>
      </c>
      <c r="AZ4" s="27"/>
      <c r="BA4" s="339">
        <f>AVERAGE(AW4:AY4)</f>
        <v>23</v>
      </c>
      <c r="BB4" s="346">
        <f>R4+W4+AB4+AG4+AL4+AQ4+AV4+BA4</f>
        <v>182.33333333333334</v>
      </c>
      <c r="BC4" s="379">
        <v>0.5</v>
      </c>
      <c r="BD4" s="380">
        <v>0.2</v>
      </c>
      <c r="BE4" s="380">
        <v>0.3</v>
      </c>
      <c r="BF4" s="30"/>
      <c r="BG4" s="28">
        <f>AVERAGE(BC4:BE4)</f>
        <v>0.33333333333333331</v>
      </c>
      <c r="BH4" s="29">
        <v>0</v>
      </c>
      <c r="BI4" s="29">
        <v>0</v>
      </c>
      <c r="BJ4" s="29">
        <v>0</v>
      </c>
      <c r="BK4" s="30"/>
      <c r="BL4" s="28">
        <f>AVERAGE(BH4:BJ4)</f>
        <v>0</v>
      </c>
      <c r="BM4" s="29">
        <v>0</v>
      </c>
      <c r="BN4" s="29">
        <v>0</v>
      </c>
      <c r="BO4" s="29">
        <v>0.1</v>
      </c>
      <c r="BP4" s="30"/>
      <c r="BQ4" s="28">
        <f>AVERAGE(BM4:BO4)</f>
        <v>3.3333333333333333E-2</v>
      </c>
      <c r="BR4" s="29">
        <v>0</v>
      </c>
      <c r="BS4" s="29">
        <v>0</v>
      </c>
      <c r="BT4" s="29">
        <v>0</v>
      </c>
      <c r="BU4" s="30"/>
      <c r="BV4" s="28">
        <f>AVERAGE(BR4:BT4)</f>
        <v>0</v>
      </c>
      <c r="BW4" s="31">
        <v>0</v>
      </c>
      <c r="BX4" s="31">
        <v>0</v>
      </c>
      <c r="BY4" s="31">
        <v>0</v>
      </c>
      <c r="BZ4" s="30"/>
      <c r="CA4" s="28">
        <f>AVERAGE(BW4:BY4)</f>
        <v>0</v>
      </c>
      <c r="CB4" s="31">
        <v>0</v>
      </c>
      <c r="CC4" s="31">
        <v>0</v>
      </c>
      <c r="CD4" s="31">
        <v>0</v>
      </c>
      <c r="CE4" s="32"/>
      <c r="CF4" s="33">
        <f>AVERAGE(CB4:CD4)</f>
        <v>0</v>
      </c>
      <c r="CG4" s="34"/>
      <c r="CH4" s="35"/>
      <c r="CI4" s="35"/>
      <c r="CJ4" s="30"/>
      <c r="CK4" s="35"/>
      <c r="CL4" s="35"/>
      <c r="CM4" s="35"/>
      <c r="CN4" s="30"/>
      <c r="CO4" s="35"/>
      <c r="CP4" s="35"/>
      <c r="CQ4" s="35"/>
      <c r="CR4" s="30"/>
      <c r="CS4" s="35"/>
      <c r="CT4" s="35"/>
      <c r="CU4" s="35"/>
      <c r="CV4" s="30"/>
      <c r="CW4" s="35"/>
      <c r="CX4" s="35"/>
      <c r="CY4" s="35"/>
      <c r="CZ4" s="30"/>
      <c r="DA4" s="35"/>
      <c r="DB4" s="35"/>
      <c r="DC4" s="35"/>
      <c r="DD4" s="36"/>
      <c r="DE4" s="37"/>
      <c r="DF4" s="38">
        <f>SUM(BC4,BH4,BM4,BR4,BW4,CB4)</f>
        <v>0.5</v>
      </c>
      <c r="DG4" s="39">
        <f>SUM(BD4,BI4,BN4,BS4,BX4,CC4)</f>
        <v>0.2</v>
      </c>
      <c r="DH4" s="39">
        <f>BE4+BJ4+BO4+BT4+BY4+CD4</f>
        <v>0.4</v>
      </c>
      <c r="DI4" s="27"/>
      <c r="DJ4" s="351">
        <f t="shared" ref="DJ4:DJ23" si="0">BG4+BL4+BV4+BQ4+CA4+CF4</f>
        <v>0.36666666666666664</v>
      </c>
      <c r="DK4" s="158">
        <f t="shared" ref="DK4:DK23" si="1">BB4-DJ4</f>
        <v>181.96666666666667</v>
      </c>
      <c r="DL4" s="110">
        <f t="shared" ref="DL4:DL23" si="2">RANK(DK4,$DK$4:$DK$23,0)</f>
        <v>1</v>
      </c>
      <c r="DM4" s="41">
        <f t="shared" ref="DM4:DM23" si="3">R4</f>
        <v>23</v>
      </c>
      <c r="DN4" s="28">
        <f t="shared" ref="DN4:DN23" si="4">DK4*10^3+DM4</f>
        <v>181989.66666666666</v>
      </c>
      <c r="DO4" s="28">
        <f t="shared" ref="DO4:DO23" si="5">RANK(DN4,$DN$4:$DN$23,0)</f>
        <v>1</v>
      </c>
      <c r="DP4" s="28">
        <f t="shared" ref="DP4:DP23" si="6">AL4</f>
        <v>22.666666666666668</v>
      </c>
      <c r="DQ4" s="28">
        <f t="shared" ref="DQ4:DQ23" si="7">(DK4*10^3+DM4)*10^3+DP4</f>
        <v>181989689.33333331</v>
      </c>
      <c r="DR4" s="28">
        <f t="shared" ref="DR4:DR23" si="8">RANK(DQ4,$DQ$4:$DQ$23,0)</f>
        <v>1</v>
      </c>
      <c r="DS4" s="42">
        <f t="shared" ref="DS4:DS23" si="9">W4</f>
        <v>23.333333333333332</v>
      </c>
      <c r="DT4" s="42">
        <f t="shared" ref="DT4:DT24" si="10">((DK4*10^3+DM4)*10^3+DP4)*10^3+DS4</f>
        <v>181989689356.66666</v>
      </c>
      <c r="DU4" s="42">
        <f t="shared" ref="DU4:DU23" si="11">RANK(DT4,$DT$4:$DT$23,0)</f>
        <v>1</v>
      </c>
      <c r="DV4" s="42">
        <f t="shared" ref="DV4:DV23" si="12">AQ4</f>
        <v>23.333333333333332</v>
      </c>
      <c r="DW4" s="42">
        <f t="shared" ref="DW4:DW23" si="13">(((DK4*10^3+DM4)*10^3+DP4)*10^3+DS4)*10^3+DV4</f>
        <v>181989689356690</v>
      </c>
      <c r="DX4" s="43">
        <f t="shared" ref="DX4:DX23" si="14">IF(F4&gt;0,RANK(DW4,$DW$4:$DW$23,0),20)</f>
        <v>1</v>
      </c>
      <c r="DY4" s="42">
        <f>IF(DX4&lt;&gt;20,RANK(DX4,$DX$4:$DX$23,1)+COUNTIF(DX$4:DX4,DX4)-1,20)</f>
        <v>1</v>
      </c>
      <c r="DZ4" s="44">
        <f t="shared" ref="DZ4:DZ23" si="15">DK4/$DZ$3</f>
        <v>1</v>
      </c>
      <c r="EA4" s="45" t="str">
        <f t="shared" ref="EA4:EA23" si="16">IF(COUNTIF(CG4:DD4,"x")&gt;0,"Dis",IF(COUNTIF(DE4,"x")&gt;0,"Abbruch","-"))</f>
        <v>-</v>
      </c>
      <c r="EB4" s="24"/>
      <c r="EC4" s="104"/>
      <c r="ED4" s="103">
        <f>N4+S4+X4+AC4+AH4+AM4+AR4+AW4-DF4</f>
        <v>185.5</v>
      </c>
      <c r="EE4" s="103">
        <f>O4+T4+Y4+AD4+AI4+AN4+AS4+AX4-DG4</f>
        <v>195.8</v>
      </c>
      <c r="EF4" s="103">
        <f>P4+U4+Z4+AE4+AJ4+AO4+AT4+AY4-DH4</f>
        <v>164.6</v>
      </c>
    </row>
    <row r="5" spans="1:136" ht="16" customHeight="1" x14ac:dyDescent="0.15">
      <c r="A5" s="10"/>
      <c r="B5" s="10"/>
      <c r="C5" s="120"/>
      <c r="D5" s="329" t="str">
        <f>classi!B174</f>
        <v>FS3_2</v>
      </c>
      <c r="E5" s="46"/>
      <c r="F5" s="25" t="str">
        <f>classi!C174</f>
        <v>Sabrina</v>
      </c>
      <c r="G5" s="25" t="str">
        <f>classi!D174</f>
        <v>Riccardi</v>
      </c>
      <c r="H5" s="330" t="str">
        <f>classi!E174</f>
        <v>Sky</v>
      </c>
      <c r="I5" s="324"/>
      <c r="J5" s="46"/>
      <c r="K5" s="156"/>
      <c r="L5" s="397">
        <f t="shared" ref="L5:L23" si="17">DL5</f>
        <v>2</v>
      </c>
      <c r="M5" s="405">
        <f t="shared" ref="M5:M23" si="18">DK5</f>
        <v>155.23333333333335</v>
      </c>
      <c r="N5" s="338">
        <v>19</v>
      </c>
      <c r="O5" s="105">
        <v>21</v>
      </c>
      <c r="P5" s="105">
        <v>20</v>
      </c>
      <c r="Q5" s="27"/>
      <c r="R5" s="28">
        <f t="shared" ref="R5:R23" si="19">AVERAGE(N5:O5,P5)</f>
        <v>20</v>
      </c>
      <c r="S5" s="105">
        <v>19</v>
      </c>
      <c r="T5" s="105">
        <v>20</v>
      </c>
      <c r="U5" s="105">
        <v>20</v>
      </c>
      <c r="V5" s="27"/>
      <c r="W5" s="28">
        <f t="shared" ref="W5:W23" si="20">AVERAGE(S5:U5)</f>
        <v>19.666666666666668</v>
      </c>
      <c r="X5" s="105">
        <v>20</v>
      </c>
      <c r="Y5" s="105">
        <v>22</v>
      </c>
      <c r="Z5" s="105">
        <v>19</v>
      </c>
      <c r="AA5" s="27"/>
      <c r="AB5" s="28">
        <f t="shared" ref="AB5:AB23" si="21">AVERAGE(X5:Z5)</f>
        <v>20.333333333333332</v>
      </c>
      <c r="AC5" s="105">
        <v>20</v>
      </c>
      <c r="AD5" s="105">
        <v>20</v>
      </c>
      <c r="AE5" s="105">
        <v>19</v>
      </c>
      <c r="AF5" s="27"/>
      <c r="AG5" s="339">
        <f t="shared" ref="AG5:AG23" si="22">AVERAGE(AC5:AE5)</f>
        <v>19.666666666666668</v>
      </c>
      <c r="AH5" s="342">
        <v>19</v>
      </c>
      <c r="AI5" s="107">
        <v>21</v>
      </c>
      <c r="AJ5" s="107">
        <v>19</v>
      </c>
      <c r="AK5" s="27"/>
      <c r="AL5" s="28">
        <f t="shared" ref="AL5:AL23" si="23">AVERAGE(AH5:AJ5)</f>
        <v>19.666666666666668</v>
      </c>
      <c r="AM5" s="107">
        <v>17</v>
      </c>
      <c r="AN5" s="107">
        <v>19</v>
      </c>
      <c r="AO5" s="107">
        <v>19</v>
      </c>
      <c r="AP5" s="27"/>
      <c r="AQ5" s="28">
        <f t="shared" ref="AQ5:AQ23" si="24">AVERAGE(AM5:AO5)</f>
        <v>18.333333333333332</v>
      </c>
      <c r="AR5" s="107">
        <v>19</v>
      </c>
      <c r="AS5" s="107">
        <v>19</v>
      </c>
      <c r="AT5" s="107">
        <v>19</v>
      </c>
      <c r="AU5" s="27"/>
      <c r="AV5" s="28">
        <f t="shared" ref="AV5:AV23" si="25">AVERAGE(AR5:AT5)</f>
        <v>19</v>
      </c>
      <c r="AW5" s="107">
        <v>19</v>
      </c>
      <c r="AX5" s="107">
        <v>19</v>
      </c>
      <c r="AY5" s="107">
        <v>20</v>
      </c>
      <c r="AZ5" s="27"/>
      <c r="BA5" s="339">
        <f t="shared" ref="BA5:BA23" si="26">AVERAGE(AW5:AY5)</f>
        <v>19.333333333333332</v>
      </c>
      <c r="BB5" s="346">
        <f t="shared" ref="BB5:BB23" si="27">R5+W5+AB5+AG5+AL5+AQ5+AV5+BA5</f>
        <v>156.00000000000003</v>
      </c>
      <c r="BC5" s="379">
        <v>0.9</v>
      </c>
      <c r="BD5" s="380">
        <v>0.7</v>
      </c>
      <c r="BE5" s="380">
        <v>0.7</v>
      </c>
      <c r="BF5" s="30"/>
      <c r="BG5" s="28">
        <f t="shared" ref="BG5:BG23" si="28">AVERAGE(BC5:BE5)</f>
        <v>0.76666666666666661</v>
      </c>
      <c r="BH5" s="29">
        <v>0</v>
      </c>
      <c r="BI5" s="29">
        <v>0</v>
      </c>
      <c r="BJ5" s="29">
        <v>0</v>
      </c>
      <c r="BK5" s="30"/>
      <c r="BL5" s="28">
        <f t="shared" ref="BL5:BL23" si="29">AVERAGE(BH5:BK5)</f>
        <v>0</v>
      </c>
      <c r="BM5" s="29">
        <v>0</v>
      </c>
      <c r="BN5" s="29">
        <v>0</v>
      </c>
      <c r="BO5" s="29">
        <v>0</v>
      </c>
      <c r="BP5" s="30"/>
      <c r="BQ5" s="28">
        <f t="shared" ref="BQ5:BQ23" si="30">AVERAGE(BM5:BO5)</f>
        <v>0</v>
      </c>
      <c r="BR5" s="29">
        <v>0</v>
      </c>
      <c r="BS5" s="29">
        <v>0</v>
      </c>
      <c r="BT5" s="29">
        <v>0</v>
      </c>
      <c r="BU5" s="30"/>
      <c r="BV5" s="28">
        <f t="shared" ref="BV5:BV23" si="31">AVERAGE(BR5:BT5)</f>
        <v>0</v>
      </c>
      <c r="BW5" s="31">
        <v>0</v>
      </c>
      <c r="BX5" s="31">
        <v>0</v>
      </c>
      <c r="BY5" s="31">
        <v>0</v>
      </c>
      <c r="BZ5" s="30"/>
      <c r="CA5" s="28">
        <f t="shared" ref="CA5:CA23" si="32">AVERAGE(BW5:BY5)</f>
        <v>0</v>
      </c>
      <c r="CB5" s="31">
        <v>0</v>
      </c>
      <c r="CC5" s="31">
        <v>0</v>
      </c>
      <c r="CD5" s="31">
        <v>0</v>
      </c>
      <c r="CE5" s="32"/>
      <c r="CF5" s="33">
        <f t="shared" ref="CF5:CF23" si="33">AVERAGE(CB5:CD5)</f>
        <v>0</v>
      </c>
      <c r="CG5" s="34"/>
      <c r="CH5" s="35"/>
      <c r="CI5" s="35"/>
      <c r="CJ5" s="30"/>
      <c r="CK5" s="35"/>
      <c r="CL5" s="35"/>
      <c r="CM5" s="35"/>
      <c r="CN5" s="30"/>
      <c r="CO5" s="35"/>
      <c r="CP5" s="35"/>
      <c r="CQ5" s="35"/>
      <c r="CR5" s="30"/>
      <c r="CS5" s="35"/>
      <c r="CT5" s="35"/>
      <c r="CU5" s="35"/>
      <c r="CV5" s="30"/>
      <c r="CW5" s="35"/>
      <c r="CX5" s="35"/>
      <c r="CY5" s="35"/>
      <c r="CZ5" s="30"/>
      <c r="DA5" s="35"/>
      <c r="DB5" s="35"/>
      <c r="DC5" s="35"/>
      <c r="DD5" s="36"/>
      <c r="DE5" s="37"/>
      <c r="DF5" s="38">
        <f t="shared" ref="DF5:DF23" si="34">SUM(BC5,BH5,BM5,BR5,BW5,CB5)</f>
        <v>0.9</v>
      </c>
      <c r="DG5" s="39">
        <f t="shared" ref="DG5:DG23" si="35">SUM(BD5,BI5,BN5,BS5,BX5,CC5)</f>
        <v>0.7</v>
      </c>
      <c r="DH5" s="39">
        <f t="shared" ref="DH5:DH23" si="36">BE5+BJ5+BO5+BT5+BY5+CD5</f>
        <v>0.7</v>
      </c>
      <c r="DI5" s="27"/>
      <c r="DJ5" s="351">
        <f t="shared" si="0"/>
        <v>0.76666666666666661</v>
      </c>
      <c r="DK5" s="158">
        <f t="shared" si="1"/>
        <v>155.23333333333335</v>
      </c>
      <c r="DL5" s="110">
        <f t="shared" si="2"/>
        <v>2</v>
      </c>
      <c r="DM5" s="41">
        <f t="shared" si="3"/>
        <v>20</v>
      </c>
      <c r="DN5" s="28">
        <f t="shared" si="4"/>
        <v>155253.33333333334</v>
      </c>
      <c r="DO5" s="28">
        <f t="shared" si="5"/>
        <v>2</v>
      </c>
      <c r="DP5" s="28">
        <f t="shared" si="6"/>
        <v>19.666666666666668</v>
      </c>
      <c r="DQ5" s="28">
        <f t="shared" si="7"/>
        <v>155253353</v>
      </c>
      <c r="DR5" s="28">
        <f t="shared" si="8"/>
        <v>2</v>
      </c>
      <c r="DS5" s="42">
        <f t="shared" si="9"/>
        <v>19.666666666666668</v>
      </c>
      <c r="DT5" s="42">
        <f t="shared" si="10"/>
        <v>155253353019.66666</v>
      </c>
      <c r="DU5" s="42">
        <f t="shared" si="11"/>
        <v>2</v>
      </c>
      <c r="DV5" s="42">
        <f t="shared" si="12"/>
        <v>18.333333333333332</v>
      </c>
      <c r="DW5" s="42">
        <f t="shared" si="13"/>
        <v>155253353019685</v>
      </c>
      <c r="DX5" s="43">
        <f t="shared" si="14"/>
        <v>2</v>
      </c>
      <c r="DY5" s="42">
        <f>IF(DX5&lt;&gt;20,RANK(DX5,$DX$4:$DX$23,1)+COUNTIF(DX$4:DX5,DX5)-1,20)</f>
        <v>2</v>
      </c>
      <c r="DZ5" s="44">
        <f t="shared" si="15"/>
        <v>0.8530866459058436</v>
      </c>
      <c r="EA5" s="45" t="str">
        <f t="shared" si="16"/>
        <v>-</v>
      </c>
      <c r="EB5" s="24"/>
      <c r="EC5" s="104"/>
      <c r="ED5" s="103">
        <f>N5+S5+X5+AC5+AH5+AM5+AR5+AW5-DF5</f>
        <v>151.1</v>
      </c>
      <c r="EE5" s="103">
        <f>O5+T5+Y5+AD5+AI5+AN5+AS5+AX5-DG5</f>
        <v>160.30000000000001</v>
      </c>
      <c r="EF5" s="103">
        <f t="shared" ref="EF5:EF23" si="37">P5+U5+Z5+AE5+AJ5+AO5+AT5+AY5-DH5</f>
        <v>154.30000000000001</v>
      </c>
    </row>
    <row r="6" spans="1:136" ht="16" customHeight="1" x14ac:dyDescent="0.15">
      <c r="A6" s="10"/>
      <c r="B6" s="104"/>
      <c r="C6" s="121"/>
      <c r="D6" s="329" t="str">
        <f>classi!B175</f>
        <v>FS3_3</v>
      </c>
      <c r="E6" s="46"/>
      <c r="F6" s="25">
        <f>classi!C175</f>
        <v>0</v>
      </c>
      <c r="G6" s="25">
        <f>classi!D175</f>
        <v>0</v>
      </c>
      <c r="H6" s="330">
        <f>classi!E175</f>
        <v>0</v>
      </c>
      <c r="I6" s="324"/>
      <c r="J6" s="46"/>
      <c r="K6" s="156"/>
      <c r="L6" s="397">
        <f t="shared" si="17"/>
        <v>3</v>
      </c>
      <c r="M6" s="405">
        <f t="shared" si="18"/>
        <v>0</v>
      </c>
      <c r="N6" s="338">
        <v>0</v>
      </c>
      <c r="O6" s="105">
        <v>0</v>
      </c>
      <c r="P6" s="105">
        <v>0</v>
      </c>
      <c r="Q6" s="27"/>
      <c r="R6" s="28">
        <f t="shared" si="19"/>
        <v>0</v>
      </c>
      <c r="S6" s="105">
        <v>0</v>
      </c>
      <c r="T6" s="105">
        <v>0</v>
      </c>
      <c r="U6" s="105">
        <v>0</v>
      </c>
      <c r="V6" s="27"/>
      <c r="W6" s="28">
        <f t="shared" si="20"/>
        <v>0</v>
      </c>
      <c r="X6" s="105">
        <v>0</v>
      </c>
      <c r="Y6" s="105">
        <v>0</v>
      </c>
      <c r="Z6" s="105">
        <v>0</v>
      </c>
      <c r="AA6" s="27"/>
      <c r="AB6" s="28">
        <f t="shared" si="21"/>
        <v>0</v>
      </c>
      <c r="AC6" s="105">
        <v>0</v>
      </c>
      <c r="AD6" s="105">
        <v>0</v>
      </c>
      <c r="AE6" s="105">
        <v>0</v>
      </c>
      <c r="AF6" s="27"/>
      <c r="AG6" s="339">
        <f t="shared" si="22"/>
        <v>0</v>
      </c>
      <c r="AH6" s="342">
        <v>0</v>
      </c>
      <c r="AI6" s="107">
        <v>0</v>
      </c>
      <c r="AJ6" s="107">
        <v>0</v>
      </c>
      <c r="AK6" s="27"/>
      <c r="AL6" s="28">
        <f t="shared" si="23"/>
        <v>0</v>
      </c>
      <c r="AM6" s="107">
        <v>0</v>
      </c>
      <c r="AN6" s="107">
        <v>0</v>
      </c>
      <c r="AO6" s="107">
        <v>0</v>
      </c>
      <c r="AP6" s="27"/>
      <c r="AQ6" s="28">
        <f t="shared" si="24"/>
        <v>0</v>
      </c>
      <c r="AR6" s="107">
        <v>0</v>
      </c>
      <c r="AS6" s="107">
        <v>0</v>
      </c>
      <c r="AT6" s="107">
        <v>0</v>
      </c>
      <c r="AU6" s="27"/>
      <c r="AV6" s="28">
        <f t="shared" si="25"/>
        <v>0</v>
      </c>
      <c r="AW6" s="107">
        <v>0</v>
      </c>
      <c r="AX6" s="107">
        <v>0</v>
      </c>
      <c r="AY6" s="107">
        <v>0</v>
      </c>
      <c r="AZ6" s="27"/>
      <c r="BA6" s="339">
        <f t="shared" si="26"/>
        <v>0</v>
      </c>
      <c r="BB6" s="346">
        <f t="shared" si="27"/>
        <v>0</v>
      </c>
      <c r="BC6" s="379">
        <v>0</v>
      </c>
      <c r="BD6" s="380">
        <v>0</v>
      </c>
      <c r="BE6" s="380">
        <v>0</v>
      </c>
      <c r="BF6" s="30"/>
      <c r="BG6" s="28">
        <f t="shared" si="28"/>
        <v>0</v>
      </c>
      <c r="BH6" s="29">
        <v>0</v>
      </c>
      <c r="BI6" s="29">
        <v>0</v>
      </c>
      <c r="BJ6" s="29">
        <v>0</v>
      </c>
      <c r="BK6" s="30"/>
      <c r="BL6" s="28">
        <f t="shared" si="29"/>
        <v>0</v>
      </c>
      <c r="BM6" s="29">
        <v>0</v>
      </c>
      <c r="BN6" s="29">
        <v>0</v>
      </c>
      <c r="BO6" s="29">
        <v>0</v>
      </c>
      <c r="BP6" s="30"/>
      <c r="BQ6" s="28">
        <f t="shared" si="30"/>
        <v>0</v>
      </c>
      <c r="BR6" s="29">
        <v>0</v>
      </c>
      <c r="BS6" s="29">
        <v>0</v>
      </c>
      <c r="BT6" s="29">
        <v>0</v>
      </c>
      <c r="BU6" s="30"/>
      <c r="BV6" s="28">
        <f t="shared" si="31"/>
        <v>0</v>
      </c>
      <c r="BW6" s="31">
        <v>0</v>
      </c>
      <c r="BX6" s="31">
        <v>0</v>
      </c>
      <c r="BY6" s="31">
        <v>0</v>
      </c>
      <c r="BZ6" s="30"/>
      <c r="CA6" s="28">
        <f t="shared" si="32"/>
        <v>0</v>
      </c>
      <c r="CB6" s="31">
        <v>0</v>
      </c>
      <c r="CC6" s="31">
        <v>0</v>
      </c>
      <c r="CD6" s="31">
        <v>0</v>
      </c>
      <c r="CE6" s="32"/>
      <c r="CF6" s="33">
        <f t="shared" si="33"/>
        <v>0</v>
      </c>
      <c r="CG6" s="34"/>
      <c r="CH6" s="35"/>
      <c r="CI6" s="35"/>
      <c r="CJ6" s="30"/>
      <c r="CK6" s="35"/>
      <c r="CL6" s="35"/>
      <c r="CM6" s="35"/>
      <c r="CN6" s="30"/>
      <c r="CO6" s="35"/>
      <c r="CP6" s="35"/>
      <c r="CQ6" s="35"/>
      <c r="CR6" s="30"/>
      <c r="CS6" s="35"/>
      <c r="CT6" s="35"/>
      <c r="CU6" s="35"/>
      <c r="CV6" s="30"/>
      <c r="CW6" s="35"/>
      <c r="CX6" s="35"/>
      <c r="CY6" s="35"/>
      <c r="CZ6" s="30"/>
      <c r="DA6" s="35"/>
      <c r="DB6" s="35"/>
      <c r="DC6" s="35"/>
      <c r="DD6" s="36"/>
      <c r="DE6" s="37"/>
      <c r="DF6" s="38">
        <f t="shared" si="34"/>
        <v>0</v>
      </c>
      <c r="DG6" s="39">
        <f t="shared" si="35"/>
        <v>0</v>
      </c>
      <c r="DH6" s="39">
        <f t="shared" si="36"/>
        <v>0</v>
      </c>
      <c r="DI6" s="27"/>
      <c r="DJ6" s="351">
        <f t="shared" si="0"/>
        <v>0</v>
      </c>
      <c r="DK6" s="158">
        <f t="shared" si="1"/>
        <v>0</v>
      </c>
      <c r="DL6" s="110">
        <f t="shared" si="2"/>
        <v>3</v>
      </c>
      <c r="DM6" s="41">
        <f t="shared" si="3"/>
        <v>0</v>
      </c>
      <c r="DN6" s="28">
        <f t="shared" si="4"/>
        <v>0</v>
      </c>
      <c r="DO6" s="28">
        <f t="shared" si="5"/>
        <v>3</v>
      </c>
      <c r="DP6" s="28">
        <f t="shared" si="6"/>
        <v>0</v>
      </c>
      <c r="DQ6" s="28">
        <f t="shared" si="7"/>
        <v>0</v>
      </c>
      <c r="DR6" s="28">
        <f t="shared" si="8"/>
        <v>3</v>
      </c>
      <c r="DS6" s="42">
        <f t="shared" si="9"/>
        <v>0</v>
      </c>
      <c r="DT6" s="42">
        <f t="shared" si="10"/>
        <v>0</v>
      </c>
      <c r="DU6" s="42">
        <f t="shared" si="11"/>
        <v>3</v>
      </c>
      <c r="DV6" s="42">
        <f t="shared" si="12"/>
        <v>0</v>
      </c>
      <c r="DW6" s="42">
        <f t="shared" si="13"/>
        <v>0</v>
      </c>
      <c r="DX6" s="43">
        <f t="shared" si="14"/>
        <v>20</v>
      </c>
      <c r="DY6" s="42">
        <f>IF(DX6&lt;&gt;20,RANK(DX6,$DX$4:$DX$23,1)+COUNTIF(DX$4:DX6,DX6)-1,20)</f>
        <v>20</v>
      </c>
      <c r="DZ6" s="44">
        <f t="shared" si="15"/>
        <v>0</v>
      </c>
      <c r="EA6" s="45" t="str">
        <f t="shared" si="16"/>
        <v>-</v>
      </c>
      <c r="EB6" s="24"/>
      <c r="EC6" s="104"/>
      <c r="ED6" s="103">
        <f t="shared" ref="ED6:ED23" si="38">N6+S6+X6+AC6+AH6+AM6+AR6+AW6-DF6</f>
        <v>0</v>
      </c>
      <c r="EE6" s="103">
        <f t="shared" ref="EE6:EE23" si="39">O6+T6+Y6+AD6+AI6+AN6+AS6+AX6-DG6</f>
        <v>0</v>
      </c>
      <c r="EF6" s="103">
        <f t="shared" si="37"/>
        <v>0</v>
      </c>
    </row>
    <row r="7" spans="1:136" ht="16" customHeight="1" x14ac:dyDescent="0.15">
      <c r="A7" s="10"/>
      <c r="B7" s="10"/>
      <c r="C7" s="120"/>
      <c r="D7" s="329" t="str">
        <f>classi!B176</f>
        <v>FS3_4</v>
      </c>
      <c r="E7" s="46"/>
      <c r="F7" s="25">
        <f>classi!C176</f>
        <v>0</v>
      </c>
      <c r="G7" s="25">
        <f>classi!D176</f>
        <v>0</v>
      </c>
      <c r="H7" s="330">
        <f>classi!E176</f>
        <v>0</v>
      </c>
      <c r="I7" s="324"/>
      <c r="J7" s="46"/>
      <c r="K7" s="156"/>
      <c r="L7" s="397">
        <f t="shared" si="17"/>
        <v>3</v>
      </c>
      <c r="M7" s="405">
        <f t="shared" si="18"/>
        <v>0</v>
      </c>
      <c r="N7" s="338">
        <v>0</v>
      </c>
      <c r="O7" s="105">
        <v>0</v>
      </c>
      <c r="P7" s="105">
        <v>0</v>
      </c>
      <c r="Q7" s="27"/>
      <c r="R7" s="28">
        <f t="shared" si="19"/>
        <v>0</v>
      </c>
      <c r="S7" s="105">
        <v>0</v>
      </c>
      <c r="T7" s="105">
        <v>0</v>
      </c>
      <c r="U7" s="105">
        <v>0</v>
      </c>
      <c r="V7" s="27"/>
      <c r="W7" s="28">
        <f t="shared" si="20"/>
        <v>0</v>
      </c>
      <c r="X7" s="105">
        <v>0</v>
      </c>
      <c r="Y7" s="105">
        <v>0</v>
      </c>
      <c r="Z7" s="105">
        <v>0</v>
      </c>
      <c r="AA7" s="27"/>
      <c r="AB7" s="28">
        <f t="shared" si="21"/>
        <v>0</v>
      </c>
      <c r="AC7" s="105">
        <v>0</v>
      </c>
      <c r="AD7" s="105">
        <v>0</v>
      </c>
      <c r="AE7" s="105">
        <v>0</v>
      </c>
      <c r="AF7" s="27"/>
      <c r="AG7" s="339">
        <f t="shared" si="22"/>
        <v>0</v>
      </c>
      <c r="AH7" s="342">
        <v>0</v>
      </c>
      <c r="AI7" s="107">
        <v>0</v>
      </c>
      <c r="AJ7" s="107">
        <v>0</v>
      </c>
      <c r="AK7" s="27"/>
      <c r="AL7" s="28">
        <f t="shared" si="23"/>
        <v>0</v>
      </c>
      <c r="AM7" s="107">
        <v>0</v>
      </c>
      <c r="AN7" s="107">
        <v>0</v>
      </c>
      <c r="AO7" s="107">
        <v>0</v>
      </c>
      <c r="AP7" s="27"/>
      <c r="AQ7" s="28">
        <f t="shared" si="24"/>
        <v>0</v>
      </c>
      <c r="AR7" s="107">
        <v>0</v>
      </c>
      <c r="AS7" s="107">
        <v>0</v>
      </c>
      <c r="AT7" s="107">
        <v>0</v>
      </c>
      <c r="AU7" s="27"/>
      <c r="AV7" s="28">
        <f t="shared" si="25"/>
        <v>0</v>
      </c>
      <c r="AW7" s="107">
        <v>0</v>
      </c>
      <c r="AX7" s="107">
        <v>0</v>
      </c>
      <c r="AY7" s="107">
        <v>0</v>
      </c>
      <c r="AZ7" s="27"/>
      <c r="BA7" s="339">
        <f t="shared" si="26"/>
        <v>0</v>
      </c>
      <c r="BB7" s="346">
        <f t="shared" si="27"/>
        <v>0</v>
      </c>
      <c r="BC7" s="379">
        <v>0</v>
      </c>
      <c r="BD7" s="380">
        <v>0</v>
      </c>
      <c r="BE7" s="380">
        <v>0</v>
      </c>
      <c r="BF7" s="30"/>
      <c r="BG7" s="28">
        <f t="shared" si="28"/>
        <v>0</v>
      </c>
      <c r="BH7" s="29">
        <v>0</v>
      </c>
      <c r="BI7" s="29">
        <v>0</v>
      </c>
      <c r="BJ7" s="29">
        <v>0</v>
      </c>
      <c r="BK7" s="30"/>
      <c r="BL7" s="28">
        <f t="shared" si="29"/>
        <v>0</v>
      </c>
      <c r="BM7" s="29">
        <v>0</v>
      </c>
      <c r="BN7" s="29">
        <v>0</v>
      </c>
      <c r="BO7" s="29">
        <v>0</v>
      </c>
      <c r="BP7" s="30"/>
      <c r="BQ7" s="28">
        <f t="shared" si="30"/>
        <v>0</v>
      </c>
      <c r="BR7" s="29">
        <v>0</v>
      </c>
      <c r="BS7" s="29">
        <v>0</v>
      </c>
      <c r="BT7" s="29">
        <v>0</v>
      </c>
      <c r="BU7" s="30"/>
      <c r="BV7" s="28">
        <f t="shared" si="31"/>
        <v>0</v>
      </c>
      <c r="BW7" s="31">
        <v>0</v>
      </c>
      <c r="BX7" s="31">
        <v>0</v>
      </c>
      <c r="BY7" s="31">
        <v>0</v>
      </c>
      <c r="BZ7" s="30"/>
      <c r="CA7" s="28">
        <f t="shared" si="32"/>
        <v>0</v>
      </c>
      <c r="CB7" s="31">
        <v>0</v>
      </c>
      <c r="CC7" s="31">
        <v>0</v>
      </c>
      <c r="CD7" s="31">
        <v>0</v>
      </c>
      <c r="CE7" s="32"/>
      <c r="CF7" s="33">
        <f t="shared" si="33"/>
        <v>0</v>
      </c>
      <c r="CG7" s="34"/>
      <c r="CH7" s="35"/>
      <c r="CI7" s="35"/>
      <c r="CJ7" s="30"/>
      <c r="CK7" s="35"/>
      <c r="CL7" s="35"/>
      <c r="CM7" s="35"/>
      <c r="CN7" s="30"/>
      <c r="CO7" s="35"/>
      <c r="CP7" s="35"/>
      <c r="CQ7" s="35"/>
      <c r="CR7" s="30"/>
      <c r="CS7" s="35"/>
      <c r="CT7" s="35"/>
      <c r="CU7" s="35"/>
      <c r="CV7" s="30"/>
      <c r="CW7" s="35"/>
      <c r="CX7" s="35"/>
      <c r="CY7" s="35"/>
      <c r="CZ7" s="30"/>
      <c r="DA7" s="35"/>
      <c r="DB7" s="35"/>
      <c r="DC7" s="35"/>
      <c r="DD7" s="36"/>
      <c r="DE7" s="37"/>
      <c r="DF7" s="38">
        <f t="shared" si="34"/>
        <v>0</v>
      </c>
      <c r="DG7" s="39">
        <f t="shared" si="35"/>
        <v>0</v>
      </c>
      <c r="DH7" s="39">
        <f t="shared" si="36"/>
        <v>0</v>
      </c>
      <c r="DI7" s="27"/>
      <c r="DJ7" s="351">
        <f t="shared" si="0"/>
        <v>0</v>
      </c>
      <c r="DK7" s="158">
        <f t="shared" si="1"/>
        <v>0</v>
      </c>
      <c r="DL7" s="110">
        <f t="shared" si="2"/>
        <v>3</v>
      </c>
      <c r="DM7" s="41">
        <f t="shared" si="3"/>
        <v>0</v>
      </c>
      <c r="DN7" s="28">
        <f t="shared" si="4"/>
        <v>0</v>
      </c>
      <c r="DO7" s="28">
        <f t="shared" si="5"/>
        <v>3</v>
      </c>
      <c r="DP7" s="28">
        <f t="shared" si="6"/>
        <v>0</v>
      </c>
      <c r="DQ7" s="28">
        <f t="shared" si="7"/>
        <v>0</v>
      </c>
      <c r="DR7" s="28">
        <f t="shared" si="8"/>
        <v>3</v>
      </c>
      <c r="DS7" s="42">
        <f t="shared" si="9"/>
        <v>0</v>
      </c>
      <c r="DT7" s="42">
        <f t="shared" si="10"/>
        <v>0</v>
      </c>
      <c r="DU7" s="42">
        <f t="shared" si="11"/>
        <v>3</v>
      </c>
      <c r="DV7" s="42">
        <f t="shared" si="12"/>
        <v>0</v>
      </c>
      <c r="DW7" s="42">
        <f t="shared" si="13"/>
        <v>0</v>
      </c>
      <c r="DX7" s="43">
        <f t="shared" si="14"/>
        <v>20</v>
      </c>
      <c r="DY7" s="42">
        <f>IF(DX7&lt;&gt;20,RANK(DX7,$DX$4:$DX$23,1)+COUNTIF(DX$4:DX7,DX7)-1,20)</f>
        <v>20</v>
      </c>
      <c r="DZ7" s="44">
        <f t="shared" si="15"/>
        <v>0</v>
      </c>
      <c r="EA7" s="45" t="str">
        <f t="shared" si="16"/>
        <v>-</v>
      </c>
      <c r="EB7" s="24"/>
      <c r="EC7" s="104"/>
      <c r="ED7" s="103">
        <f t="shared" si="38"/>
        <v>0</v>
      </c>
      <c r="EE7" s="103">
        <f t="shared" si="39"/>
        <v>0</v>
      </c>
      <c r="EF7" s="103">
        <f t="shared" si="37"/>
        <v>0</v>
      </c>
    </row>
    <row r="8" spans="1:136" ht="16" customHeight="1" x14ac:dyDescent="0.15">
      <c r="A8" s="10"/>
      <c r="B8" s="10"/>
      <c r="C8" s="120"/>
      <c r="D8" s="329" t="str">
        <f>classi!B177</f>
        <v>FS3_5</v>
      </c>
      <c r="E8" s="46"/>
      <c r="F8" s="25">
        <f>classi!C177</f>
        <v>0</v>
      </c>
      <c r="G8" s="25">
        <f>classi!D177</f>
        <v>0</v>
      </c>
      <c r="H8" s="330">
        <f>classi!E177</f>
        <v>0</v>
      </c>
      <c r="I8" s="324"/>
      <c r="J8" s="46"/>
      <c r="K8" s="156"/>
      <c r="L8" s="397">
        <f t="shared" si="17"/>
        <v>3</v>
      </c>
      <c r="M8" s="405">
        <f t="shared" si="18"/>
        <v>0</v>
      </c>
      <c r="N8" s="338">
        <v>0</v>
      </c>
      <c r="O8" s="105">
        <v>0</v>
      </c>
      <c r="P8" s="105">
        <v>0</v>
      </c>
      <c r="Q8" s="27"/>
      <c r="R8" s="28">
        <f t="shared" si="19"/>
        <v>0</v>
      </c>
      <c r="S8" s="105">
        <v>0</v>
      </c>
      <c r="T8" s="105">
        <v>0</v>
      </c>
      <c r="U8" s="105">
        <v>0</v>
      </c>
      <c r="V8" s="27"/>
      <c r="W8" s="28">
        <f t="shared" si="20"/>
        <v>0</v>
      </c>
      <c r="X8" s="105">
        <v>0</v>
      </c>
      <c r="Y8" s="105">
        <v>0</v>
      </c>
      <c r="Z8" s="105">
        <v>0</v>
      </c>
      <c r="AA8" s="27"/>
      <c r="AB8" s="28">
        <f t="shared" si="21"/>
        <v>0</v>
      </c>
      <c r="AC8" s="105">
        <v>0</v>
      </c>
      <c r="AD8" s="105">
        <v>0</v>
      </c>
      <c r="AE8" s="105">
        <v>0</v>
      </c>
      <c r="AF8" s="27"/>
      <c r="AG8" s="339">
        <f t="shared" si="22"/>
        <v>0</v>
      </c>
      <c r="AH8" s="342">
        <v>0</v>
      </c>
      <c r="AI8" s="107">
        <v>0</v>
      </c>
      <c r="AJ8" s="107">
        <v>0</v>
      </c>
      <c r="AK8" s="27"/>
      <c r="AL8" s="28">
        <f t="shared" si="23"/>
        <v>0</v>
      </c>
      <c r="AM8" s="107">
        <v>0</v>
      </c>
      <c r="AN8" s="107">
        <v>0</v>
      </c>
      <c r="AO8" s="107">
        <v>0</v>
      </c>
      <c r="AP8" s="27"/>
      <c r="AQ8" s="28">
        <f t="shared" si="24"/>
        <v>0</v>
      </c>
      <c r="AR8" s="107">
        <v>0</v>
      </c>
      <c r="AS8" s="107">
        <v>0</v>
      </c>
      <c r="AT8" s="107">
        <v>0</v>
      </c>
      <c r="AU8" s="27"/>
      <c r="AV8" s="28">
        <f t="shared" si="25"/>
        <v>0</v>
      </c>
      <c r="AW8" s="107">
        <v>0</v>
      </c>
      <c r="AX8" s="107">
        <v>0</v>
      </c>
      <c r="AY8" s="107">
        <v>0</v>
      </c>
      <c r="AZ8" s="27"/>
      <c r="BA8" s="339">
        <f t="shared" si="26"/>
        <v>0</v>
      </c>
      <c r="BB8" s="346">
        <f t="shared" si="27"/>
        <v>0</v>
      </c>
      <c r="BC8" s="379">
        <v>0</v>
      </c>
      <c r="BD8" s="380">
        <v>0</v>
      </c>
      <c r="BE8" s="380">
        <v>0</v>
      </c>
      <c r="BF8" s="30"/>
      <c r="BG8" s="28">
        <f t="shared" si="28"/>
        <v>0</v>
      </c>
      <c r="BH8" s="29">
        <v>0</v>
      </c>
      <c r="BI8" s="29">
        <v>0</v>
      </c>
      <c r="BJ8" s="29">
        <v>0</v>
      </c>
      <c r="BK8" s="30"/>
      <c r="BL8" s="28">
        <f t="shared" si="29"/>
        <v>0</v>
      </c>
      <c r="BM8" s="29">
        <v>0</v>
      </c>
      <c r="BN8" s="29">
        <v>0</v>
      </c>
      <c r="BO8" s="29">
        <v>0</v>
      </c>
      <c r="BP8" s="30"/>
      <c r="BQ8" s="28">
        <f t="shared" si="30"/>
        <v>0</v>
      </c>
      <c r="BR8" s="29">
        <v>0</v>
      </c>
      <c r="BS8" s="29">
        <v>0</v>
      </c>
      <c r="BT8" s="29">
        <v>0</v>
      </c>
      <c r="BU8" s="30"/>
      <c r="BV8" s="28">
        <f t="shared" si="31"/>
        <v>0</v>
      </c>
      <c r="BW8" s="31">
        <v>0</v>
      </c>
      <c r="BX8" s="31">
        <v>0</v>
      </c>
      <c r="BY8" s="31">
        <v>0</v>
      </c>
      <c r="BZ8" s="30"/>
      <c r="CA8" s="28">
        <f t="shared" si="32"/>
        <v>0</v>
      </c>
      <c r="CB8" s="31">
        <v>0</v>
      </c>
      <c r="CC8" s="31">
        <v>0</v>
      </c>
      <c r="CD8" s="31">
        <v>0</v>
      </c>
      <c r="CE8" s="32"/>
      <c r="CF8" s="33">
        <f t="shared" si="33"/>
        <v>0</v>
      </c>
      <c r="CG8" s="34"/>
      <c r="CH8" s="35"/>
      <c r="CI8" s="35"/>
      <c r="CJ8" s="30"/>
      <c r="CK8" s="35"/>
      <c r="CL8" s="35"/>
      <c r="CM8" s="35"/>
      <c r="CN8" s="30"/>
      <c r="CO8" s="35"/>
      <c r="CP8" s="35"/>
      <c r="CQ8" s="35"/>
      <c r="CR8" s="30"/>
      <c r="CS8" s="35"/>
      <c r="CT8" s="35"/>
      <c r="CU8" s="35"/>
      <c r="CV8" s="30"/>
      <c r="CW8" s="35"/>
      <c r="CX8" s="35"/>
      <c r="CY8" s="35"/>
      <c r="CZ8" s="30"/>
      <c r="DA8" s="35"/>
      <c r="DB8" s="35"/>
      <c r="DC8" s="35"/>
      <c r="DD8" s="36"/>
      <c r="DE8" s="37"/>
      <c r="DF8" s="38">
        <f t="shared" si="34"/>
        <v>0</v>
      </c>
      <c r="DG8" s="39">
        <f t="shared" si="35"/>
        <v>0</v>
      </c>
      <c r="DH8" s="39">
        <f t="shared" si="36"/>
        <v>0</v>
      </c>
      <c r="DI8" s="27"/>
      <c r="DJ8" s="351">
        <f t="shared" si="0"/>
        <v>0</v>
      </c>
      <c r="DK8" s="158">
        <f t="shared" si="1"/>
        <v>0</v>
      </c>
      <c r="DL8" s="110">
        <f t="shared" si="2"/>
        <v>3</v>
      </c>
      <c r="DM8" s="41">
        <f t="shared" si="3"/>
        <v>0</v>
      </c>
      <c r="DN8" s="28">
        <f t="shared" si="4"/>
        <v>0</v>
      </c>
      <c r="DO8" s="28">
        <f t="shared" si="5"/>
        <v>3</v>
      </c>
      <c r="DP8" s="28">
        <f t="shared" si="6"/>
        <v>0</v>
      </c>
      <c r="DQ8" s="28">
        <f t="shared" si="7"/>
        <v>0</v>
      </c>
      <c r="DR8" s="28">
        <f t="shared" si="8"/>
        <v>3</v>
      </c>
      <c r="DS8" s="42">
        <f t="shared" si="9"/>
        <v>0</v>
      </c>
      <c r="DT8" s="42">
        <f t="shared" si="10"/>
        <v>0</v>
      </c>
      <c r="DU8" s="42">
        <f t="shared" si="11"/>
        <v>3</v>
      </c>
      <c r="DV8" s="42">
        <f t="shared" si="12"/>
        <v>0</v>
      </c>
      <c r="DW8" s="42">
        <f t="shared" si="13"/>
        <v>0</v>
      </c>
      <c r="DX8" s="43">
        <f t="shared" si="14"/>
        <v>20</v>
      </c>
      <c r="DY8" s="42">
        <f>IF(DX8&lt;&gt;20,RANK(DX8,$DX$4:$DX$23,1)+COUNTIF(DX$4:DX8,DX8)-1,20)</f>
        <v>20</v>
      </c>
      <c r="DZ8" s="44">
        <f t="shared" si="15"/>
        <v>0</v>
      </c>
      <c r="EA8" s="45" t="str">
        <f t="shared" si="16"/>
        <v>-</v>
      </c>
      <c r="EB8" s="24"/>
      <c r="EC8" s="104"/>
      <c r="ED8" s="103">
        <f t="shared" si="38"/>
        <v>0</v>
      </c>
      <c r="EE8" s="103">
        <f t="shared" si="39"/>
        <v>0</v>
      </c>
      <c r="EF8" s="103">
        <f t="shared" si="37"/>
        <v>0</v>
      </c>
    </row>
    <row r="9" spans="1:136" ht="16" customHeight="1" x14ac:dyDescent="0.15">
      <c r="A9" s="10"/>
      <c r="B9" s="10"/>
      <c r="C9" s="120"/>
      <c r="D9" s="329" t="str">
        <f>classi!B178</f>
        <v>FS3_6</v>
      </c>
      <c r="E9" s="46"/>
      <c r="F9" s="25">
        <f>classi!C178</f>
        <v>0</v>
      </c>
      <c r="G9" s="25">
        <f>classi!D178</f>
        <v>0</v>
      </c>
      <c r="H9" s="330">
        <f>classi!E178</f>
        <v>0</v>
      </c>
      <c r="I9" s="324"/>
      <c r="J9" s="46"/>
      <c r="K9" s="156"/>
      <c r="L9" s="397">
        <f t="shared" si="17"/>
        <v>3</v>
      </c>
      <c r="M9" s="405">
        <f t="shared" si="18"/>
        <v>0</v>
      </c>
      <c r="N9" s="338">
        <v>0</v>
      </c>
      <c r="O9" s="105">
        <v>0</v>
      </c>
      <c r="P9" s="105">
        <v>0</v>
      </c>
      <c r="Q9" s="27"/>
      <c r="R9" s="28">
        <f t="shared" si="19"/>
        <v>0</v>
      </c>
      <c r="S9" s="105">
        <v>0</v>
      </c>
      <c r="T9" s="105">
        <v>0</v>
      </c>
      <c r="U9" s="105">
        <v>0</v>
      </c>
      <c r="V9" s="27"/>
      <c r="W9" s="28">
        <f t="shared" si="20"/>
        <v>0</v>
      </c>
      <c r="X9" s="105">
        <v>0</v>
      </c>
      <c r="Y9" s="105">
        <v>0</v>
      </c>
      <c r="Z9" s="105">
        <v>0</v>
      </c>
      <c r="AA9" s="27"/>
      <c r="AB9" s="28">
        <f t="shared" si="21"/>
        <v>0</v>
      </c>
      <c r="AC9" s="105">
        <v>0</v>
      </c>
      <c r="AD9" s="105">
        <v>0</v>
      </c>
      <c r="AE9" s="105">
        <v>0</v>
      </c>
      <c r="AF9" s="27"/>
      <c r="AG9" s="339">
        <f t="shared" si="22"/>
        <v>0</v>
      </c>
      <c r="AH9" s="342">
        <v>0</v>
      </c>
      <c r="AI9" s="107">
        <v>0</v>
      </c>
      <c r="AJ9" s="107">
        <v>0</v>
      </c>
      <c r="AK9" s="27"/>
      <c r="AL9" s="28">
        <f t="shared" si="23"/>
        <v>0</v>
      </c>
      <c r="AM9" s="107">
        <v>0</v>
      </c>
      <c r="AN9" s="107">
        <v>0</v>
      </c>
      <c r="AO9" s="107">
        <v>0</v>
      </c>
      <c r="AP9" s="27"/>
      <c r="AQ9" s="28">
        <f t="shared" si="24"/>
        <v>0</v>
      </c>
      <c r="AR9" s="107">
        <v>0</v>
      </c>
      <c r="AS9" s="107">
        <v>0</v>
      </c>
      <c r="AT9" s="107">
        <v>0</v>
      </c>
      <c r="AU9" s="27"/>
      <c r="AV9" s="28">
        <f t="shared" si="25"/>
        <v>0</v>
      </c>
      <c r="AW9" s="107">
        <v>0</v>
      </c>
      <c r="AX9" s="107">
        <v>0</v>
      </c>
      <c r="AY9" s="107">
        <v>0</v>
      </c>
      <c r="AZ9" s="27"/>
      <c r="BA9" s="339">
        <f t="shared" si="26"/>
        <v>0</v>
      </c>
      <c r="BB9" s="346">
        <f t="shared" si="27"/>
        <v>0</v>
      </c>
      <c r="BC9" s="379">
        <v>0</v>
      </c>
      <c r="BD9" s="29">
        <v>0</v>
      </c>
      <c r="BE9" s="380">
        <v>0</v>
      </c>
      <c r="BF9" s="30"/>
      <c r="BG9" s="28">
        <f t="shared" si="28"/>
        <v>0</v>
      </c>
      <c r="BH9" s="29">
        <v>0</v>
      </c>
      <c r="BI9" s="29">
        <v>0</v>
      </c>
      <c r="BJ9" s="29">
        <v>0</v>
      </c>
      <c r="BK9" s="30"/>
      <c r="BL9" s="28">
        <f t="shared" si="29"/>
        <v>0</v>
      </c>
      <c r="BM9" s="29">
        <v>0</v>
      </c>
      <c r="BN9" s="29">
        <v>0</v>
      </c>
      <c r="BO9" s="29">
        <v>0</v>
      </c>
      <c r="BP9" s="30"/>
      <c r="BQ9" s="28">
        <f t="shared" si="30"/>
        <v>0</v>
      </c>
      <c r="BR9" s="29">
        <v>0</v>
      </c>
      <c r="BS9" s="29">
        <v>0</v>
      </c>
      <c r="BT9" s="29">
        <v>0</v>
      </c>
      <c r="BU9" s="30"/>
      <c r="BV9" s="28">
        <f t="shared" si="31"/>
        <v>0</v>
      </c>
      <c r="BW9" s="31">
        <v>0</v>
      </c>
      <c r="BX9" s="31">
        <v>0</v>
      </c>
      <c r="BY9" s="31">
        <v>0</v>
      </c>
      <c r="BZ9" s="30"/>
      <c r="CA9" s="28">
        <f t="shared" si="32"/>
        <v>0</v>
      </c>
      <c r="CB9" s="31">
        <v>0</v>
      </c>
      <c r="CC9" s="31">
        <v>0</v>
      </c>
      <c r="CD9" s="31">
        <v>0</v>
      </c>
      <c r="CE9" s="32"/>
      <c r="CF9" s="33">
        <f t="shared" si="33"/>
        <v>0</v>
      </c>
      <c r="CG9" s="34"/>
      <c r="CH9" s="35"/>
      <c r="CI9" s="35"/>
      <c r="CJ9" s="30"/>
      <c r="CK9" s="35"/>
      <c r="CL9" s="35"/>
      <c r="CM9" s="35"/>
      <c r="CN9" s="30"/>
      <c r="CO9" s="35"/>
      <c r="CP9" s="35"/>
      <c r="CQ9" s="35"/>
      <c r="CR9" s="30"/>
      <c r="CS9" s="35"/>
      <c r="CT9" s="35"/>
      <c r="CU9" s="35"/>
      <c r="CV9" s="30"/>
      <c r="CW9" s="35"/>
      <c r="CX9" s="35"/>
      <c r="CY9" s="35"/>
      <c r="CZ9" s="30"/>
      <c r="DA9" s="35"/>
      <c r="DB9" s="35"/>
      <c r="DC9" s="35"/>
      <c r="DD9" s="36"/>
      <c r="DE9" s="37"/>
      <c r="DF9" s="38">
        <f t="shared" si="34"/>
        <v>0</v>
      </c>
      <c r="DG9" s="39">
        <f t="shared" si="35"/>
        <v>0</v>
      </c>
      <c r="DH9" s="39">
        <f t="shared" si="36"/>
        <v>0</v>
      </c>
      <c r="DI9" s="27"/>
      <c r="DJ9" s="351">
        <f t="shared" si="0"/>
        <v>0</v>
      </c>
      <c r="DK9" s="158">
        <f t="shared" si="1"/>
        <v>0</v>
      </c>
      <c r="DL9" s="110">
        <f t="shared" si="2"/>
        <v>3</v>
      </c>
      <c r="DM9" s="41">
        <f t="shared" si="3"/>
        <v>0</v>
      </c>
      <c r="DN9" s="28">
        <f t="shared" si="4"/>
        <v>0</v>
      </c>
      <c r="DO9" s="28">
        <f t="shared" si="5"/>
        <v>3</v>
      </c>
      <c r="DP9" s="28">
        <f t="shared" si="6"/>
        <v>0</v>
      </c>
      <c r="DQ9" s="28">
        <f t="shared" si="7"/>
        <v>0</v>
      </c>
      <c r="DR9" s="28">
        <f t="shared" si="8"/>
        <v>3</v>
      </c>
      <c r="DS9" s="42">
        <f t="shared" si="9"/>
        <v>0</v>
      </c>
      <c r="DT9" s="42">
        <f t="shared" si="10"/>
        <v>0</v>
      </c>
      <c r="DU9" s="42">
        <f t="shared" si="11"/>
        <v>3</v>
      </c>
      <c r="DV9" s="42">
        <f t="shared" si="12"/>
        <v>0</v>
      </c>
      <c r="DW9" s="42">
        <f t="shared" si="13"/>
        <v>0</v>
      </c>
      <c r="DX9" s="43">
        <f t="shared" si="14"/>
        <v>20</v>
      </c>
      <c r="DY9" s="42">
        <f>IF(DX9&lt;&gt;20,RANK(DX9,$DX$4:$DX$23,1)+COUNTIF(DX$4:DX9,DX9)-1,20)</f>
        <v>20</v>
      </c>
      <c r="DZ9" s="44">
        <f t="shared" si="15"/>
        <v>0</v>
      </c>
      <c r="EA9" s="45" t="str">
        <f t="shared" si="16"/>
        <v>-</v>
      </c>
      <c r="EB9" s="24"/>
      <c r="EC9" s="104"/>
      <c r="ED9" s="103">
        <f t="shared" si="38"/>
        <v>0</v>
      </c>
      <c r="EE9" s="103">
        <f t="shared" si="39"/>
        <v>0</v>
      </c>
      <c r="EF9" s="103">
        <f t="shared" si="37"/>
        <v>0</v>
      </c>
    </row>
    <row r="10" spans="1:136" ht="16" customHeight="1" x14ac:dyDescent="0.15">
      <c r="A10" s="10"/>
      <c r="B10" s="10"/>
      <c r="C10" s="120"/>
      <c r="D10" s="329" t="str">
        <f>classi!B179</f>
        <v>FS3_7</v>
      </c>
      <c r="E10" s="46"/>
      <c r="F10" s="25">
        <f>classi!C179</f>
        <v>0</v>
      </c>
      <c r="G10" s="25">
        <f>classi!D179</f>
        <v>0</v>
      </c>
      <c r="H10" s="330">
        <f>classi!E179</f>
        <v>0</v>
      </c>
      <c r="I10" s="324"/>
      <c r="J10" s="46"/>
      <c r="K10" s="156"/>
      <c r="L10" s="397">
        <f t="shared" si="17"/>
        <v>3</v>
      </c>
      <c r="M10" s="405">
        <f t="shared" si="18"/>
        <v>0</v>
      </c>
      <c r="N10" s="338">
        <v>0</v>
      </c>
      <c r="O10" s="105">
        <v>0</v>
      </c>
      <c r="P10" s="105">
        <v>0</v>
      </c>
      <c r="Q10" s="27"/>
      <c r="R10" s="28">
        <f t="shared" si="19"/>
        <v>0</v>
      </c>
      <c r="S10" s="105">
        <v>0</v>
      </c>
      <c r="T10" s="105">
        <v>0</v>
      </c>
      <c r="U10" s="105">
        <v>0</v>
      </c>
      <c r="V10" s="27"/>
      <c r="W10" s="28">
        <f t="shared" si="20"/>
        <v>0</v>
      </c>
      <c r="X10" s="105">
        <v>0</v>
      </c>
      <c r="Y10" s="105">
        <v>0</v>
      </c>
      <c r="Z10" s="105">
        <v>0</v>
      </c>
      <c r="AA10" s="27"/>
      <c r="AB10" s="28">
        <f t="shared" si="21"/>
        <v>0</v>
      </c>
      <c r="AC10" s="105">
        <v>0</v>
      </c>
      <c r="AD10" s="105">
        <v>0</v>
      </c>
      <c r="AE10" s="105">
        <v>0</v>
      </c>
      <c r="AF10" s="27"/>
      <c r="AG10" s="339">
        <f t="shared" si="22"/>
        <v>0</v>
      </c>
      <c r="AH10" s="342">
        <v>0</v>
      </c>
      <c r="AI10" s="107">
        <v>0</v>
      </c>
      <c r="AJ10" s="107">
        <v>0</v>
      </c>
      <c r="AK10" s="27"/>
      <c r="AL10" s="28">
        <f t="shared" si="23"/>
        <v>0</v>
      </c>
      <c r="AM10" s="107">
        <v>0</v>
      </c>
      <c r="AN10" s="107">
        <v>0</v>
      </c>
      <c r="AO10" s="107">
        <v>0</v>
      </c>
      <c r="AP10" s="27"/>
      <c r="AQ10" s="28">
        <f t="shared" si="24"/>
        <v>0</v>
      </c>
      <c r="AR10" s="107">
        <v>0</v>
      </c>
      <c r="AS10" s="107">
        <v>0</v>
      </c>
      <c r="AT10" s="107">
        <v>0</v>
      </c>
      <c r="AU10" s="27"/>
      <c r="AV10" s="28">
        <f t="shared" si="25"/>
        <v>0</v>
      </c>
      <c r="AW10" s="107">
        <v>0</v>
      </c>
      <c r="AX10" s="107">
        <v>0</v>
      </c>
      <c r="AY10" s="107">
        <v>0</v>
      </c>
      <c r="AZ10" s="27"/>
      <c r="BA10" s="339">
        <f t="shared" si="26"/>
        <v>0</v>
      </c>
      <c r="BB10" s="346">
        <f t="shared" si="27"/>
        <v>0</v>
      </c>
      <c r="BC10" s="350">
        <v>0</v>
      </c>
      <c r="BD10" s="29">
        <v>0</v>
      </c>
      <c r="BE10" s="29">
        <v>0</v>
      </c>
      <c r="BF10" s="30"/>
      <c r="BG10" s="28">
        <f t="shared" si="28"/>
        <v>0</v>
      </c>
      <c r="BH10" s="29">
        <v>0</v>
      </c>
      <c r="BI10" s="29">
        <v>0</v>
      </c>
      <c r="BJ10" s="29">
        <v>0</v>
      </c>
      <c r="BK10" s="30"/>
      <c r="BL10" s="28">
        <f t="shared" si="29"/>
        <v>0</v>
      </c>
      <c r="BM10" s="29">
        <v>0</v>
      </c>
      <c r="BN10" s="29">
        <v>0</v>
      </c>
      <c r="BO10" s="29">
        <v>0</v>
      </c>
      <c r="BP10" s="30"/>
      <c r="BQ10" s="28">
        <f t="shared" si="30"/>
        <v>0</v>
      </c>
      <c r="BR10" s="29">
        <v>0</v>
      </c>
      <c r="BS10" s="29">
        <v>0</v>
      </c>
      <c r="BT10" s="29">
        <v>0</v>
      </c>
      <c r="BU10" s="30"/>
      <c r="BV10" s="28">
        <f t="shared" si="31"/>
        <v>0</v>
      </c>
      <c r="BW10" s="31">
        <v>0</v>
      </c>
      <c r="BX10" s="31">
        <v>0</v>
      </c>
      <c r="BY10" s="31">
        <v>0</v>
      </c>
      <c r="BZ10" s="30"/>
      <c r="CA10" s="28">
        <f t="shared" si="32"/>
        <v>0</v>
      </c>
      <c r="CB10" s="31">
        <v>0</v>
      </c>
      <c r="CC10" s="31">
        <v>0</v>
      </c>
      <c r="CD10" s="31">
        <v>0</v>
      </c>
      <c r="CE10" s="32"/>
      <c r="CF10" s="33">
        <f t="shared" si="33"/>
        <v>0</v>
      </c>
      <c r="CG10" s="34"/>
      <c r="CH10" s="35"/>
      <c r="CI10" s="35"/>
      <c r="CJ10" s="30"/>
      <c r="CK10" s="35"/>
      <c r="CL10" s="35"/>
      <c r="CM10" s="35"/>
      <c r="CN10" s="30"/>
      <c r="CO10" s="35"/>
      <c r="CP10" s="35"/>
      <c r="CQ10" s="35"/>
      <c r="CR10" s="30"/>
      <c r="CS10" s="35"/>
      <c r="CT10" s="35"/>
      <c r="CU10" s="35"/>
      <c r="CV10" s="30"/>
      <c r="CW10" s="35"/>
      <c r="CX10" s="35"/>
      <c r="CY10" s="35"/>
      <c r="CZ10" s="30"/>
      <c r="DA10" s="35"/>
      <c r="DB10" s="35"/>
      <c r="DC10" s="35"/>
      <c r="DD10" s="36"/>
      <c r="DE10" s="37"/>
      <c r="DF10" s="38">
        <f t="shared" si="34"/>
        <v>0</v>
      </c>
      <c r="DG10" s="39">
        <f t="shared" si="35"/>
        <v>0</v>
      </c>
      <c r="DH10" s="39">
        <f t="shared" si="36"/>
        <v>0</v>
      </c>
      <c r="DI10" s="27"/>
      <c r="DJ10" s="351">
        <f t="shared" si="0"/>
        <v>0</v>
      </c>
      <c r="DK10" s="158">
        <f t="shared" si="1"/>
        <v>0</v>
      </c>
      <c r="DL10" s="110">
        <f t="shared" si="2"/>
        <v>3</v>
      </c>
      <c r="DM10" s="41">
        <f t="shared" si="3"/>
        <v>0</v>
      </c>
      <c r="DN10" s="28">
        <f t="shared" si="4"/>
        <v>0</v>
      </c>
      <c r="DO10" s="28">
        <f t="shared" si="5"/>
        <v>3</v>
      </c>
      <c r="DP10" s="28">
        <f t="shared" si="6"/>
        <v>0</v>
      </c>
      <c r="DQ10" s="28">
        <f t="shared" si="7"/>
        <v>0</v>
      </c>
      <c r="DR10" s="28">
        <f t="shared" si="8"/>
        <v>3</v>
      </c>
      <c r="DS10" s="42">
        <f t="shared" si="9"/>
        <v>0</v>
      </c>
      <c r="DT10" s="42">
        <f t="shared" si="10"/>
        <v>0</v>
      </c>
      <c r="DU10" s="42">
        <f t="shared" si="11"/>
        <v>3</v>
      </c>
      <c r="DV10" s="42">
        <f t="shared" si="12"/>
        <v>0</v>
      </c>
      <c r="DW10" s="42">
        <f t="shared" si="13"/>
        <v>0</v>
      </c>
      <c r="DX10" s="43">
        <f t="shared" si="14"/>
        <v>20</v>
      </c>
      <c r="DY10" s="42">
        <f>IF(DX10&lt;&gt;20,RANK(DX10,$DX$4:$DX$23,1)+COUNTIF(DX$4:DX10,DX10)-1,20)</f>
        <v>20</v>
      </c>
      <c r="DZ10" s="44">
        <f t="shared" si="15"/>
        <v>0</v>
      </c>
      <c r="EA10" s="45" t="str">
        <f t="shared" si="16"/>
        <v>-</v>
      </c>
      <c r="EB10" s="24"/>
      <c r="EC10" s="104"/>
      <c r="ED10" s="103">
        <f t="shared" si="38"/>
        <v>0</v>
      </c>
      <c r="EE10" s="103">
        <f t="shared" si="39"/>
        <v>0</v>
      </c>
      <c r="EF10" s="103">
        <f t="shared" si="37"/>
        <v>0</v>
      </c>
    </row>
    <row r="11" spans="1:136" ht="16" customHeight="1" x14ac:dyDescent="0.15">
      <c r="A11" s="10"/>
      <c r="B11" s="10"/>
      <c r="C11" s="120"/>
      <c r="D11" s="329" t="str">
        <f>classi!B180</f>
        <v>FS3_8</v>
      </c>
      <c r="E11" s="46"/>
      <c r="F11" s="25">
        <f>classi!C180</f>
        <v>0</v>
      </c>
      <c r="G11" s="25">
        <f>classi!D180</f>
        <v>0</v>
      </c>
      <c r="H11" s="330">
        <f>classi!E180</f>
        <v>0</v>
      </c>
      <c r="I11" s="324"/>
      <c r="J11" s="46"/>
      <c r="K11" s="156"/>
      <c r="L11" s="397">
        <f t="shared" si="17"/>
        <v>3</v>
      </c>
      <c r="M11" s="405">
        <f t="shared" si="18"/>
        <v>0</v>
      </c>
      <c r="N11" s="338">
        <v>0</v>
      </c>
      <c r="O11" s="105">
        <v>0</v>
      </c>
      <c r="P11" s="105">
        <v>0</v>
      </c>
      <c r="Q11" s="27"/>
      <c r="R11" s="28">
        <f t="shared" si="19"/>
        <v>0</v>
      </c>
      <c r="S11" s="105">
        <v>0</v>
      </c>
      <c r="T11" s="105">
        <v>0</v>
      </c>
      <c r="U11" s="105">
        <v>0</v>
      </c>
      <c r="V11" s="27"/>
      <c r="W11" s="28">
        <f t="shared" si="20"/>
        <v>0</v>
      </c>
      <c r="X11" s="105">
        <v>0</v>
      </c>
      <c r="Y11" s="105">
        <v>0</v>
      </c>
      <c r="Z11" s="105">
        <v>0</v>
      </c>
      <c r="AA11" s="27"/>
      <c r="AB11" s="28">
        <f t="shared" si="21"/>
        <v>0</v>
      </c>
      <c r="AC11" s="105">
        <v>0</v>
      </c>
      <c r="AD11" s="105">
        <v>0</v>
      </c>
      <c r="AE11" s="105">
        <v>0</v>
      </c>
      <c r="AF11" s="27"/>
      <c r="AG11" s="339">
        <f t="shared" si="22"/>
        <v>0</v>
      </c>
      <c r="AH11" s="342">
        <v>0</v>
      </c>
      <c r="AI11" s="107">
        <v>0</v>
      </c>
      <c r="AJ11" s="107">
        <v>0</v>
      </c>
      <c r="AK11" s="27"/>
      <c r="AL11" s="28">
        <f t="shared" si="23"/>
        <v>0</v>
      </c>
      <c r="AM11" s="107">
        <v>0</v>
      </c>
      <c r="AN11" s="107">
        <v>0</v>
      </c>
      <c r="AO11" s="107">
        <v>0</v>
      </c>
      <c r="AP11" s="27"/>
      <c r="AQ11" s="28">
        <f t="shared" si="24"/>
        <v>0</v>
      </c>
      <c r="AR11" s="107">
        <v>0</v>
      </c>
      <c r="AS11" s="107">
        <v>0</v>
      </c>
      <c r="AT11" s="107">
        <v>0</v>
      </c>
      <c r="AU11" s="27"/>
      <c r="AV11" s="28">
        <f t="shared" si="25"/>
        <v>0</v>
      </c>
      <c r="AW11" s="107">
        <v>0</v>
      </c>
      <c r="AX11" s="107">
        <v>0</v>
      </c>
      <c r="AY11" s="107">
        <v>0</v>
      </c>
      <c r="AZ11" s="27"/>
      <c r="BA11" s="339">
        <f t="shared" si="26"/>
        <v>0</v>
      </c>
      <c r="BB11" s="346">
        <f t="shared" si="27"/>
        <v>0</v>
      </c>
      <c r="BC11" s="350">
        <v>0</v>
      </c>
      <c r="BD11" s="29">
        <v>0</v>
      </c>
      <c r="BE11" s="29">
        <v>0</v>
      </c>
      <c r="BF11" s="30"/>
      <c r="BG11" s="28">
        <f t="shared" si="28"/>
        <v>0</v>
      </c>
      <c r="BH11" s="29">
        <v>0</v>
      </c>
      <c r="BI11" s="29">
        <v>0</v>
      </c>
      <c r="BJ11" s="29">
        <v>0</v>
      </c>
      <c r="BK11" s="30"/>
      <c r="BL11" s="28">
        <f t="shared" si="29"/>
        <v>0</v>
      </c>
      <c r="BM11" s="29">
        <v>0</v>
      </c>
      <c r="BN11" s="29">
        <v>0</v>
      </c>
      <c r="BO11" s="29">
        <v>0</v>
      </c>
      <c r="BP11" s="30"/>
      <c r="BQ11" s="28">
        <f t="shared" si="30"/>
        <v>0</v>
      </c>
      <c r="BR11" s="29">
        <v>0</v>
      </c>
      <c r="BS11" s="29">
        <v>0</v>
      </c>
      <c r="BT11" s="29">
        <v>0</v>
      </c>
      <c r="BU11" s="30"/>
      <c r="BV11" s="28">
        <f t="shared" si="31"/>
        <v>0</v>
      </c>
      <c r="BW11" s="31">
        <v>0</v>
      </c>
      <c r="BX11" s="31">
        <v>0</v>
      </c>
      <c r="BY11" s="31">
        <v>0</v>
      </c>
      <c r="BZ11" s="30"/>
      <c r="CA11" s="28">
        <f t="shared" si="32"/>
        <v>0</v>
      </c>
      <c r="CB11" s="31">
        <v>0</v>
      </c>
      <c r="CC11" s="31">
        <v>0</v>
      </c>
      <c r="CD11" s="31">
        <v>0</v>
      </c>
      <c r="CE11" s="32"/>
      <c r="CF11" s="33">
        <f t="shared" si="33"/>
        <v>0</v>
      </c>
      <c r="CG11" s="34"/>
      <c r="CH11" s="35"/>
      <c r="CI11" s="35"/>
      <c r="CJ11" s="30"/>
      <c r="CK11" s="35"/>
      <c r="CL11" s="35"/>
      <c r="CM11" s="35"/>
      <c r="CN11" s="30"/>
      <c r="CO11" s="35"/>
      <c r="CP11" s="35"/>
      <c r="CQ11" s="35"/>
      <c r="CR11" s="30"/>
      <c r="CS11" s="35"/>
      <c r="CT11" s="35"/>
      <c r="CU11" s="35"/>
      <c r="CV11" s="30"/>
      <c r="CW11" s="35"/>
      <c r="CX11" s="35"/>
      <c r="CY11" s="35"/>
      <c r="CZ11" s="30"/>
      <c r="DA11" s="35"/>
      <c r="DB11" s="35"/>
      <c r="DC11" s="35"/>
      <c r="DD11" s="36"/>
      <c r="DE11" s="37"/>
      <c r="DF11" s="38">
        <f t="shared" si="34"/>
        <v>0</v>
      </c>
      <c r="DG11" s="39">
        <f t="shared" si="35"/>
        <v>0</v>
      </c>
      <c r="DH11" s="39">
        <f t="shared" si="36"/>
        <v>0</v>
      </c>
      <c r="DI11" s="27"/>
      <c r="DJ11" s="351">
        <f t="shared" si="0"/>
        <v>0</v>
      </c>
      <c r="DK11" s="158">
        <f t="shared" si="1"/>
        <v>0</v>
      </c>
      <c r="DL11" s="110">
        <f t="shared" si="2"/>
        <v>3</v>
      </c>
      <c r="DM11" s="41">
        <f t="shared" si="3"/>
        <v>0</v>
      </c>
      <c r="DN11" s="28">
        <f t="shared" si="4"/>
        <v>0</v>
      </c>
      <c r="DO11" s="28">
        <f t="shared" si="5"/>
        <v>3</v>
      </c>
      <c r="DP11" s="28">
        <f t="shared" si="6"/>
        <v>0</v>
      </c>
      <c r="DQ11" s="28">
        <f t="shared" si="7"/>
        <v>0</v>
      </c>
      <c r="DR11" s="28">
        <f t="shared" si="8"/>
        <v>3</v>
      </c>
      <c r="DS11" s="42">
        <f t="shared" si="9"/>
        <v>0</v>
      </c>
      <c r="DT11" s="42">
        <f t="shared" si="10"/>
        <v>0</v>
      </c>
      <c r="DU11" s="42">
        <f t="shared" si="11"/>
        <v>3</v>
      </c>
      <c r="DV11" s="42">
        <f t="shared" si="12"/>
        <v>0</v>
      </c>
      <c r="DW11" s="42">
        <f t="shared" si="13"/>
        <v>0</v>
      </c>
      <c r="DX11" s="43">
        <f t="shared" si="14"/>
        <v>20</v>
      </c>
      <c r="DY11" s="42">
        <f>IF(DX11&lt;&gt;20,RANK(DX11,$DX$4:$DX$23,1)+COUNTIF(DX$4:DX11,DX11)-1,20)</f>
        <v>20</v>
      </c>
      <c r="DZ11" s="44">
        <f t="shared" si="15"/>
        <v>0</v>
      </c>
      <c r="EA11" s="45" t="str">
        <f t="shared" si="16"/>
        <v>-</v>
      </c>
      <c r="EB11" s="24"/>
      <c r="EC11" s="104"/>
      <c r="ED11" s="103">
        <f t="shared" si="38"/>
        <v>0</v>
      </c>
      <c r="EE11" s="103">
        <f t="shared" si="39"/>
        <v>0</v>
      </c>
      <c r="EF11" s="103">
        <f t="shared" si="37"/>
        <v>0</v>
      </c>
    </row>
    <row r="12" spans="1:136" ht="16" customHeight="1" x14ac:dyDescent="0.15">
      <c r="A12" s="10"/>
      <c r="B12" s="10"/>
      <c r="C12" s="120"/>
      <c r="D12" s="329" t="str">
        <f>classi!B181</f>
        <v>FS3_9</v>
      </c>
      <c r="E12" s="46"/>
      <c r="F12" s="25">
        <f>classi!C181</f>
        <v>0</v>
      </c>
      <c r="G12" s="25">
        <f>classi!D181</f>
        <v>0</v>
      </c>
      <c r="H12" s="330">
        <f>classi!E181</f>
        <v>0</v>
      </c>
      <c r="I12" s="324"/>
      <c r="J12" s="46"/>
      <c r="K12" s="156"/>
      <c r="L12" s="397">
        <f t="shared" si="17"/>
        <v>3</v>
      </c>
      <c r="M12" s="405">
        <f t="shared" si="18"/>
        <v>0</v>
      </c>
      <c r="N12" s="338">
        <v>0</v>
      </c>
      <c r="O12" s="105">
        <v>0</v>
      </c>
      <c r="P12" s="105">
        <v>0</v>
      </c>
      <c r="Q12" s="27"/>
      <c r="R12" s="28">
        <f t="shared" si="19"/>
        <v>0</v>
      </c>
      <c r="S12" s="105">
        <v>0</v>
      </c>
      <c r="T12" s="105">
        <v>0</v>
      </c>
      <c r="U12" s="105">
        <v>0</v>
      </c>
      <c r="V12" s="27"/>
      <c r="W12" s="28">
        <f t="shared" si="20"/>
        <v>0</v>
      </c>
      <c r="X12" s="105">
        <v>0</v>
      </c>
      <c r="Y12" s="105">
        <v>0</v>
      </c>
      <c r="Z12" s="105">
        <v>0</v>
      </c>
      <c r="AA12" s="27"/>
      <c r="AB12" s="28">
        <f t="shared" si="21"/>
        <v>0</v>
      </c>
      <c r="AC12" s="105">
        <v>0</v>
      </c>
      <c r="AD12" s="105">
        <v>0</v>
      </c>
      <c r="AE12" s="105">
        <v>0</v>
      </c>
      <c r="AF12" s="27"/>
      <c r="AG12" s="339">
        <f t="shared" si="22"/>
        <v>0</v>
      </c>
      <c r="AH12" s="342">
        <v>0</v>
      </c>
      <c r="AI12" s="107">
        <v>0</v>
      </c>
      <c r="AJ12" s="107">
        <v>0</v>
      </c>
      <c r="AK12" s="27"/>
      <c r="AL12" s="28">
        <f t="shared" si="23"/>
        <v>0</v>
      </c>
      <c r="AM12" s="107">
        <v>0</v>
      </c>
      <c r="AN12" s="107">
        <v>0</v>
      </c>
      <c r="AO12" s="107">
        <v>0</v>
      </c>
      <c r="AP12" s="27"/>
      <c r="AQ12" s="28">
        <f t="shared" si="24"/>
        <v>0</v>
      </c>
      <c r="AR12" s="107">
        <v>0</v>
      </c>
      <c r="AS12" s="107">
        <v>0</v>
      </c>
      <c r="AT12" s="107">
        <v>0</v>
      </c>
      <c r="AU12" s="27"/>
      <c r="AV12" s="28">
        <f t="shared" si="25"/>
        <v>0</v>
      </c>
      <c r="AW12" s="107">
        <v>0</v>
      </c>
      <c r="AX12" s="107">
        <v>0</v>
      </c>
      <c r="AY12" s="107">
        <v>0</v>
      </c>
      <c r="AZ12" s="27"/>
      <c r="BA12" s="339">
        <f t="shared" si="26"/>
        <v>0</v>
      </c>
      <c r="BB12" s="346">
        <f t="shared" si="27"/>
        <v>0</v>
      </c>
      <c r="BC12" s="350">
        <v>0</v>
      </c>
      <c r="BD12" s="29">
        <v>0</v>
      </c>
      <c r="BE12" s="29">
        <v>0</v>
      </c>
      <c r="BF12" s="30"/>
      <c r="BG12" s="28">
        <f t="shared" si="28"/>
        <v>0</v>
      </c>
      <c r="BH12" s="29">
        <v>0</v>
      </c>
      <c r="BI12" s="29">
        <v>0</v>
      </c>
      <c r="BJ12" s="29">
        <v>0</v>
      </c>
      <c r="BK12" s="30"/>
      <c r="BL12" s="28">
        <f t="shared" si="29"/>
        <v>0</v>
      </c>
      <c r="BM12" s="29">
        <v>0</v>
      </c>
      <c r="BN12" s="29">
        <v>0</v>
      </c>
      <c r="BO12" s="29">
        <v>0</v>
      </c>
      <c r="BP12" s="30"/>
      <c r="BQ12" s="28">
        <f t="shared" si="30"/>
        <v>0</v>
      </c>
      <c r="BR12" s="29">
        <v>0</v>
      </c>
      <c r="BS12" s="29">
        <v>0</v>
      </c>
      <c r="BT12" s="29">
        <v>0</v>
      </c>
      <c r="BU12" s="30"/>
      <c r="BV12" s="28">
        <f t="shared" si="31"/>
        <v>0</v>
      </c>
      <c r="BW12" s="31">
        <v>0</v>
      </c>
      <c r="BX12" s="31">
        <v>0</v>
      </c>
      <c r="BY12" s="31">
        <v>0</v>
      </c>
      <c r="BZ12" s="30"/>
      <c r="CA12" s="28">
        <f t="shared" si="32"/>
        <v>0</v>
      </c>
      <c r="CB12" s="31">
        <v>0</v>
      </c>
      <c r="CC12" s="31">
        <v>0</v>
      </c>
      <c r="CD12" s="31">
        <v>0</v>
      </c>
      <c r="CE12" s="32"/>
      <c r="CF12" s="33">
        <f t="shared" si="33"/>
        <v>0</v>
      </c>
      <c r="CG12" s="34"/>
      <c r="CH12" s="35"/>
      <c r="CI12" s="35"/>
      <c r="CJ12" s="30"/>
      <c r="CK12" s="35"/>
      <c r="CL12" s="35"/>
      <c r="CM12" s="35"/>
      <c r="CN12" s="30"/>
      <c r="CO12" s="35"/>
      <c r="CP12" s="35"/>
      <c r="CQ12" s="35"/>
      <c r="CR12" s="30"/>
      <c r="CS12" s="35"/>
      <c r="CT12" s="35"/>
      <c r="CU12" s="35"/>
      <c r="CV12" s="30"/>
      <c r="CW12" s="35"/>
      <c r="CX12" s="35"/>
      <c r="CY12" s="35"/>
      <c r="CZ12" s="30"/>
      <c r="DA12" s="35"/>
      <c r="DB12" s="35"/>
      <c r="DC12" s="35"/>
      <c r="DD12" s="36"/>
      <c r="DE12" s="37"/>
      <c r="DF12" s="38">
        <f t="shared" si="34"/>
        <v>0</v>
      </c>
      <c r="DG12" s="39">
        <f t="shared" si="35"/>
        <v>0</v>
      </c>
      <c r="DH12" s="39">
        <f t="shared" si="36"/>
        <v>0</v>
      </c>
      <c r="DI12" s="27"/>
      <c r="DJ12" s="351">
        <f t="shared" si="0"/>
        <v>0</v>
      </c>
      <c r="DK12" s="158">
        <f t="shared" si="1"/>
        <v>0</v>
      </c>
      <c r="DL12" s="110">
        <f t="shared" si="2"/>
        <v>3</v>
      </c>
      <c r="DM12" s="41">
        <f t="shared" si="3"/>
        <v>0</v>
      </c>
      <c r="DN12" s="28">
        <f t="shared" si="4"/>
        <v>0</v>
      </c>
      <c r="DO12" s="28">
        <f t="shared" si="5"/>
        <v>3</v>
      </c>
      <c r="DP12" s="28">
        <f t="shared" si="6"/>
        <v>0</v>
      </c>
      <c r="DQ12" s="28">
        <f t="shared" si="7"/>
        <v>0</v>
      </c>
      <c r="DR12" s="28">
        <f t="shared" si="8"/>
        <v>3</v>
      </c>
      <c r="DS12" s="42">
        <f t="shared" si="9"/>
        <v>0</v>
      </c>
      <c r="DT12" s="42">
        <f t="shared" si="10"/>
        <v>0</v>
      </c>
      <c r="DU12" s="42">
        <f t="shared" si="11"/>
        <v>3</v>
      </c>
      <c r="DV12" s="42">
        <f t="shared" si="12"/>
        <v>0</v>
      </c>
      <c r="DW12" s="42">
        <f t="shared" si="13"/>
        <v>0</v>
      </c>
      <c r="DX12" s="43">
        <f t="shared" si="14"/>
        <v>20</v>
      </c>
      <c r="DY12" s="42">
        <f>IF(DX12&lt;&gt;20,RANK(DX12,$DX$4:$DX$23,1)+COUNTIF(DX$4:DX12,DX12)-1,20)</f>
        <v>20</v>
      </c>
      <c r="DZ12" s="44">
        <f t="shared" si="15"/>
        <v>0</v>
      </c>
      <c r="EA12" s="45" t="str">
        <f t="shared" si="16"/>
        <v>-</v>
      </c>
      <c r="EB12" s="24"/>
      <c r="EC12" s="104"/>
      <c r="ED12" s="103">
        <f t="shared" si="38"/>
        <v>0</v>
      </c>
      <c r="EE12" s="103">
        <f t="shared" si="39"/>
        <v>0</v>
      </c>
      <c r="EF12" s="103">
        <f t="shared" si="37"/>
        <v>0</v>
      </c>
    </row>
    <row r="13" spans="1:136" ht="16" customHeight="1" x14ac:dyDescent="0.15">
      <c r="A13" s="10"/>
      <c r="B13" s="104"/>
      <c r="C13" s="121"/>
      <c r="D13" s="329" t="str">
        <f>classi!B182</f>
        <v>FS3_10</v>
      </c>
      <c r="E13" s="46"/>
      <c r="F13" s="25">
        <f>classi!C182</f>
        <v>0</v>
      </c>
      <c r="G13" s="25">
        <f>classi!D182</f>
        <v>0</v>
      </c>
      <c r="H13" s="330">
        <f>classi!E182</f>
        <v>0</v>
      </c>
      <c r="I13" s="324"/>
      <c r="J13" s="46"/>
      <c r="K13" s="156"/>
      <c r="L13" s="397">
        <f t="shared" si="17"/>
        <v>3</v>
      </c>
      <c r="M13" s="405">
        <f t="shared" si="18"/>
        <v>0</v>
      </c>
      <c r="N13" s="338">
        <v>0</v>
      </c>
      <c r="O13" s="105">
        <v>0</v>
      </c>
      <c r="P13" s="105">
        <v>0</v>
      </c>
      <c r="Q13" s="27"/>
      <c r="R13" s="28">
        <f t="shared" si="19"/>
        <v>0</v>
      </c>
      <c r="S13" s="105">
        <v>0</v>
      </c>
      <c r="T13" s="105">
        <v>0</v>
      </c>
      <c r="U13" s="105">
        <v>0</v>
      </c>
      <c r="V13" s="27"/>
      <c r="W13" s="28">
        <f t="shared" si="20"/>
        <v>0</v>
      </c>
      <c r="X13" s="105">
        <v>0</v>
      </c>
      <c r="Y13" s="105">
        <v>0</v>
      </c>
      <c r="Z13" s="105">
        <v>0</v>
      </c>
      <c r="AA13" s="27"/>
      <c r="AB13" s="28">
        <f t="shared" si="21"/>
        <v>0</v>
      </c>
      <c r="AC13" s="105">
        <v>0</v>
      </c>
      <c r="AD13" s="105">
        <v>0</v>
      </c>
      <c r="AE13" s="105">
        <v>0</v>
      </c>
      <c r="AF13" s="27"/>
      <c r="AG13" s="339">
        <f t="shared" si="22"/>
        <v>0</v>
      </c>
      <c r="AH13" s="342">
        <v>0</v>
      </c>
      <c r="AI13" s="107">
        <v>0</v>
      </c>
      <c r="AJ13" s="107">
        <v>0</v>
      </c>
      <c r="AK13" s="27"/>
      <c r="AL13" s="28">
        <f t="shared" si="23"/>
        <v>0</v>
      </c>
      <c r="AM13" s="107">
        <v>0</v>
      </c>
      <c r="AN13" s="107">
        <v>0</v>
      </c>
      <c r="AO13" s="107">
        <v>0</v>
      </c>
      <c r="AP13" s="27"/>
      <c r="AQ13" s="28">
        <f t="shared" si="24"/>
        <v>0</v>
      </c>
      <c r="AR13" s="107">
        <v>0</v>
      </c>
      <c r="AS13" s="107">
        <v>0</v>
      </c>
      <c r="AT13" s="107">
        <v>0</v>
      </c>
      <c r="AU13" s="27"/>
      <c r="AV13" s="28">
        <f t="shared" si="25"/>
        <v>0</v>
      </c>
      <c r="AW13" s="107">
        <v>0</v>
      </c>
      <c r="AX13" s="107">
        <v>0</v>
      </c>
      <c r="AY13" s="107">
        <v>0</v>
      </c>
      <c r="AZ13" s="27"/>
      <c r="BA13" s="339">
        <f t="shared" si="26"/>
        <v>0</v>
      </c>
      <c r="BB13" s="346">
        <f t="shared" si="27"/>
        <v>0</v>
      </c>
      <c r="BC13" s="350">
        <v>0</v>
      </c>
      <c r="BD13" s="29">
        <v>0</v>
      </c>
      <c r="BE13" s="29">
        <v>0</v>
      </c>
      <c r="BF13" s="30"/>
      <c r="BG13" s="28">
        <f t="shared" si="28"/>
        <v>0</v>
      </c>
      <c r="BH13" s="29">
        <v>0</v>
      </c>
      <c r="BI13" s="29">
        <v>0</v>
      </c>
      <c r="BJ13" s="29">
        <v>0</v>
      </c>
      <c r="BK13" s="30"/>
      <c r="BL13" s="28">
        <f t="shared" si="29"/>
        <v>0</v>
      </c>
      <c r="BM13" s="29">
        <v>0</v>
      </c>
      <c r="BN13" s="29">
        <v>0</v>
      </c>
      <c r="BO13" s="29">
        <v>0</v>
      </c>
      <c r="BP13" s="30"/>
      <c r="BQ13" s="28">
        <f t="shared" si="30"/>
        <v>0</v>
      </c>
      <c r="BR13" s="29">
        <v>0</v>
      </c>
      <c r="BS13" s="29">
        <v>0</v>
      </c>
      <c r="BT13" s="29">
        <v>0</v>
      </c>
      <c r="BU13" s="30"/>
      <c r="BV13" s="28">
        <f t="shared" si="31"/>
        <v>0</v>
      </c>
      <c r="BW13" s="31">
        <v>0</v>
      </c>
      <c r="BX13" s="31">
        <v>0</v>
      </c>
      <c r="BY13" s="31">
        <v>0</v>
      </c>
      <c r="BZ13" s="30"/>
      <c r="CA13" s="28">
        <f t="shared" si="32"/>
        <v>0</v>
      </c>
      <c r="CB13" s="31">
        <v>0</v>
      </c>
      <c r="CC13" s="31">
        <v>0</v>
      </c>
      <c r="CD13" s="31">
        <v>0</v>
      </c>
      <c r="CE13" s="32"/>
      <c r="CF13" s="33">
        <f t="shared" si="33"/>
        <v>0</v>
      </c>
      <c r="CG13" s="34"/>
      <c r="CH13" s="35"/>
      <c r="CI13" s="35"/>
      <c r="CJ13" s="30"/>
      <c r="CK13" s="35"/>
      <c r="CL13" s="35"/>
      <c r="CM13" s="35"/>
      <c r="CN13" s="30"/>
      <c r="CO13" s="35"/>
      <c r="CP13" s="35"/>
      <c r="CQ13" s="35"/>
      <c r="CR13" s="30"/>
      <c r="CS13" s="35"/>
      <c r="CT13" s="35"/>
      <c r="CU13" s="35"/>
      <c r="CV13" s="30"/>
      <c r="CW13" s="35"/>
      <c r="CX13" s="35"/>
      <c r="CY13" s="35"/>
      <c r="CZ13" s="30"/>
      <c r="DA13" s="35"/>
      <c r="DB13" s="35"/>
      <c r="DC13" s="35"/>
      <c r="DD13" s="36"/>
      <c r="DE13" s="37"/>
      <c r="DF13" s="38">
        <f t="shared" si="34"/>
        <v>0</v>
      </c>
      <c r="DG13" s="39">
        <f t="shared" si="35"/>
        <v>0</v>
      </c>
      <c r="DH13" s="39">
        <f t="shared" si="36"/>
        <v>0</v>
      </c>
      <c r="DI13" s="27"/>
      <c r="DJ13" s="351">
        <f t="shared" si="0"/>
        <v>0</v>
      </c>
      <c r="DK13" s="158">
        <f t="shared" si="1"/>
        <v>0</v>
      </c>
      <c r="DL13" s="110">
        <f t="shared" si="2"/>
        <v>3</v>
      </c>
      <c r="DM13" s="41">
        <f t="shared" si="3"/>
        <v>0</v>
      </c>
      <c r="DN13" s="28">
        <f t="shared" si="4"/>
        <v>0</v>
      </c>
      <c r="DO13" s="28">
        <f t="shared" si="5"/>
        <v>3</v>
      </c>
      <c r="DP13" s="28">
        <f t="shared" si="6"/>
        <v>0</v>
      </c>
      <c r="DQ13" s="28">
        <f t="shared" si="7"/>
        <v>0</v>
      </c>
      <c r="DR13" s="28">
        <f t="shared" si="8"/>
        <v>3</v>
      </c>
      <c r="DS13" s="42">
        <f t="shared" si="9"/>
        <v>0</v>
      </c>
      <c r="DT13" s="42">
        <f t="shared" si="10"/>
        <v>0</v>
      </c>
      <c r="DU13" s="42">
        <f t="shared" si="11"/>
        <v>3</v>
      </c>
      <c r="DV13" s="42">
        <f t="shared" si="12"/>
        <v>0</v>
      </c>
      <c r="DW13" s="42">
        <f t="shared" si="13"/>
        <v>0</v>
      </c>
      <c r="DX13" s="43">
        <f t="shared" si="14"/>
        <v>20</v>
      </c>
      <c r="DY13" s="42">
        <f>IF(DX13&lt;&gt;20,RANK(DX13,$DX$4:$DX$23,1)+COUNTIF(DX$4:DX13,DX13)-1,20)</f>
        <v>20</v>
      </c>
      <c r="DZ13" s="44">
        <f t="shared" si="15"/>
        <v>0</v>
      </c>
      <c r="EA13" s="45" t="str">
        <f t="shared" si="16"/>
        <v>-</v>
      </c>
      <c r="EB13" s="24"/>
      <c r="EC13" s="104"/>
      <c r="ED13" s="103">
        <f t="shared" si="38"/>
        <v>0</v>
      </c>
      <c r="EE13" s="103">
        <f t="shared" si="39"/>
        <v>0</v>
      </c>
      <c r="EF13" s="103">
        <f t="shared" si="37"/>
        <v>0</v>
      </c>
    </row>
    <row r="14" spans="1:136" ht="16" customHeight="1" x14ac:dyDescent="0.15">
      <c r="A14" s="10"/>
      <c r="B14" s="10"/>
      <c r="C14" s="120"/>
      <c r="D14" s="329" t="str">
        <f>classi!B183</f>
        <v>FS3_11</v>
      </c>
      <c r="E14" s="46"/>
      <c r="F14" s="25">
        <f>classi!C183</f>
        <v>0</v>
      </c>
      <c r="G14" s="25">
        <f>classi!D183</f>
        <v>0</v>
      </c>
      <c r="H14" s="330">
        <f>classi!E183</f>
        <v>0</v>
      </c>
      <c r="I14" s="324"/>
      <c r="J14" s="46"/>
      <c r="K14" s="156"/>
      <c r="L14" s="397">
        <f t="shared" si="17"/>
        <v>3</v>
      </c>
      <c r="M14" s="405">
        <f t="shared" si="18"/>
        <v>0</v>
      </c>
      <c r="N14" s="338">
        <v>0</v>
      </c>
      <c r="O14" s="105">
        <v>0</v>
      </c>
      <c r="P14" s="105">
        <v>0</v>
      </c>
      <c r="Q14" s="27"/>
      <c r="R14" s="28">
        <f t="shared" si="19"/>
        <v>0</v>
      </c>
      <c r="S14" s="105">
        <v>0</v>
      </c>
      <c r="T14" s="105">
        <v>0</v>
      </c>
      <c r="U14" s="105">
        <v>0</v>
      </c>
      <c r="V14" s="27"/>
      <c r="W14" s="28">
        <f t="shared" si="20"/>
        <v>0</v>
      </c>
      <c r="X14" s="105">
        <v>0</v>
      </c>
      <c r="Y14" s="105">
        <v>0</v>
      </c>
      <c r="Z14" s="105">
        <v>0</v>
      </c>
      <c r="AA14" s="27"/>
      <c r="AB14" s="28">
        <f t="shared" si="21"/>
        <v>0</v>
      </c>
      <c r="AC14" s="105">
        <v>0</v>
      </c>
      <c r="AD14" s="105">
        <v>0</v>
      </c>
      <c r="AE14" s="105">
        <v>0</v>
      </c>
      <c r="AF14" s="27"/>
      <c r="AG14" s="339">
        <f t="shared" si="22"/>
        <v>0</v>
      </c>
      <c r="AH14" s="342">
        <v>0</v>
      </c>
      <c r="AI14" s="107">
        <v>0</v>
      </c>
      <c r="AJ14" s="107">
        <v>0</v>
      </c>
      <c r="AK14" s="27"/>
      <c r="AL14" s="28">
        <f t="shared" si="23"/>
        <v>0</v>
      </c>
      <c r="AM14" s="107">
        <v>0</v>
      </c>
      <c r="AN14" s="107">
        <v>0</v>
      </c>
      <c r="AO14" s="107">
        <v>0</v>
      </c>
      <c r="AP14" s="27"/>
      <c r="AQ14" s="28">
        <f t="shared" si="24"/>
        <v>0</v>
      </c>
      <c r="AR14" s="107">
        <v>0</v>
      </c>
      <c r="AS14" s="107">
        <v>0</v>
      </c>
      <c r="AT14" s="107">
        <v>0</v>
      </c>
      <c r="AU14" s="27"/>
      <c r="AV14" s="28">
        <f t="shared" si="25"/>
        <v>0</v>
      </c>
      <c r="AW14" s="107">
        <v>0</v>
      </c>
      <c r="AX14" s="107">
        <v>0</v>
      </c>
      <c r="AY14" s="107">
        <v>0</v>
      </c>
      <c r="AZ14" s="27"/>
      <c r="BA14" s="339">
        <f t="shared" si="26"/>
        <v>0</v>
      </c>
      <c r="BB14" s="346">
        <f t="shared" si="27"/>
        <v>0</v>
      </c>
      <c r="BC14" s="350">
        <v>0</v>
      </c>
      <c r="BD14" s="29">
        <v>0</v>
      </c>
      <c r="BE14" s="29">
        <v>0</v>
      </c>
      <c r="BF14" s="30"/>
      <c r="BG14" s="28">
        <f t="shared" si="28"/>
        <v>0</v>
      </c>
      <c r="BH14" s="29">
        <v>0</v>
      </c>
      <c r="BI14" s="29">
        <v>0</v>
      </c>
      <c r="BJ14" s="29">
        <v>0</v>
      </c>
      <c r="BK14" s="30"/>
      <c r="BL14" s="28">
        <f t="shared" si="29"/>
        <v>0</v>
      </c>
      <c r="BM14" s="29">
        <v>0</v>
      </c>
      <c r="BN14" s="29">
        <v>0</v>
      </c>
      <c r="BO14" s="29">
        <v>0</v>
      </c>
      <c r="BP14" s="30"/>
      <c r="BQ14" s="28">
        <f t="shared" si="30"/>
        <v>0</v>
      </c>
      <c r="BR14" s="29">
        <v>0</v>
      </c>
      <c r="BS14" s="29">
        <v>0</v>
      </c>
      <c r="BT14" s="29">
        <v>0</v>
      </c>
      <c r="BU14" s="30"/>
      <c r="BV14" s="28">
        <f t="shared" si="31"/>
        <v>0</v>
      </c>
      <c r="BW14" s="31">
        <v>0</v>
      </c>
      <c r="BX14" s="31">
        <v>0</v>
      </c>
      <c r="BY14" s="31">
        <v>0</v>
      </c>
      <c r="BZ14" s="30"/>
      <c r="CA14" s="28">
        <f t="shared" si="32"/>
        <v>0</v>
      </c>
      <c r="CB14" s="31">
        <v>0</v>
      </c>
      <c r="CC14" s="31">
        <v>0</v>
      </c>
      <c r="CD14" s="31">
        <v>0</v>
      </c>
      <c r="CE14" s="32"/>
      <c r="CF14" s="33">
        <f t="shared" si="33"/>
        <v>0</v>
      </c>
      <c r="CG14" s="34"/>
      <c r="CH14" s="35"/>
      <c r="CI14" s="35"/>
      <c r="CJ14" s="30"/>
      <c r="CK14" s="35"/>
      <c r="CL14" s="35"/>
      <c r="CM14" s="35"/>
      <c r="CN14" s="30"/>
      <c r="CO14" s="35"/>
      <c r="CP14" s="35"/>
      <c r="CQ14" s="35"/>
      <c r="CR14" s="30"/>
      <c r="CS14" s="35"/>
      <c r="CT14" s="35"/>
      <c r="CU14" s="35"/>
      <c r="CV14" s="30"/>
      <c r="CW14" s="35"/>
      <c r="CX14" s="35"/>
      <c r="CY14" s="35"/>
      <c r="CZ14" s="30"/>
      <c r="DA14" s="35"/>
      <c r="DB14" s="35"/>
      <c r="DC14" s="35"/>
      <c r="DD14" s="36"/>
      <c r="DE14" s="37"/>
      <c r="DF14" s="38">
        <f t="shared" si="34"/>
        <v>0</v>
      </c>
      <c r="DG14" s="39">
        <f t="shared" si="35"/>
        <v>0</v>
      </c>
      <c r="DH14" s="39">
        <f t="shared" si="36"/>
        <v>0</v>
      </c>
      <c r="DI14" s="27"/>
      <c r="DJ14" s="351">
        <f t="shared" si="0"/>
        <v>0</v>
      </c>
      <c r="DK14" s="158">
        <f t="shared" si="1"/>
        <v>0</v>
      </c>
      <c r="DL14" s="110">
        <f t="shared" si="2"/>
        <v>3</v>
      </c>
      <c r="DM14" s="41">
        <f t="shared" si="3"/>
        <v>0</v>
      </c>
      <c r="DN14" s="28">
        <f t="shared" si="4"/>
        <v>0</v>
      </c>
      <c r="DO14" s="28">
        <f t="shared" si="5"/>
        <v>3</v>
      </c>
      <c r="DP14" s="28">
        <f t="shared" si="6"/>
        <v>0</v>
      </c>
      <c r="DQ14" s="28">
        <f t="shared" si="7"/>
        <v>0</v>
      </c>
      <c r="DR14" s="28">
        <f t="shared" si="8"/>
        <v>3</v>
      </c>
      <c r="DS14" s="42">
        <f t="shared" si="9"/>
        <v>0</v>
      </c>
      <c r="DT14" s="42">
        <f t="shared" si="10"/>
        <v>0</v>
      </c>
      <c r="DU14" s="42">
        <f t="shared" si="11"/>
        <v>3</v>
      </c>
      <c r="DV14" s="42">
        <f t="shared" si="12"/>
        <v>0</v>
      </c>
      <c r="DW14" s="42">
        <f t="shared" si="13"/>
        <v>0</v>
      </c>
      <c r="DX14" s="43">
        <f t="shared" si="14"/>
        <v>20</v>
      </c>
      <c r="DY14" s="42">
        <f>IF(DX14&lt;&gt;20,RANK(DX14,$DX$4:$DX$23,1)+COUNTIF(DX$4:DX14,DX14)-1,20)</f>
        <v>20</v>
      </c>
      <c r="DZ14" s="44">
        <f t="shared" si="15"/>
        <v>0</v>
      </c>
      <c r="EA14" s="45" t="str">
        <f t="shared" si="16"/>
        <v>-</v>
      </c>
      <c r="EB14" s="24"/>
      <c r="EC14" s="104"/>
      <c r="ED14" s="103">
        <f t="shared" si="38"/>
        <v>0</v>
      </c>
      <c r="EE14" s="103">
        <f t="shared" si="39"/>
        <v>0</v>
      </c>
      <c r="EF14" s="103">
        <f t="shared" si="37"/>
        <v>0</v>
      </c>
    </row>
    <row r="15" spans="1:136" ht="16" customHeight="1" x14ac:dyDescent="0.15">
      <c r="A15" s="10"/>
      <c r="B15" s="10"/>
      <c r="C15" s="120"/>
      <c r="D15" s="329" t="str">
        <f>classi!B184</f>
        <v>FS3_12</v>
      </c>
      <c r="E15" s="46"/>
      <c r="F15" s="25">
        <f>classi!C184</f>
        <v>0</v>
      </c>
      <c r="G15" s="25">
        <f>classi!D184</f>
        <v>0</v>
      </c>
      <c r="H15" s="330">
        <f>classi!E184</f>
        <v>0</v>
      </c>
      <c r="I15" s="324"/>
      <c r="J15" s="46"/>
      <c r="K15" s="156"/>
      <c r="L15" s="397">
        <f t="shared" si="17"/>
        <v>3</v>
      </c>
      <c r="M15" s="405">
        <f t="shared" si="18"/>
        <v>0</v>
      </c>
      <c r="N15" s="338">
        <v>0</v>
      </c>
      <c r="O15" s="105">
        <v>0</v>
      </c>
      <c r="P15" s="105">
        <v>0</v>
      </c>
      <c r="Q15" s="27"/>
      <c r="R15" s="28">
        <f t="shared" si="19"/>
        <v>0</v>
      </c>
      <c r="S15" s="105">
        <v>0</v>
      </c>
      <c r="T15" s="105">
        <v>0</v>
      </c>
      <c r="U15" s="105">
        <v>0</v>
      </c>
      <c r="V15" s="27"/>
      <c r="W15" s="28">
        <f t="shared" si="20"/>
        <v>0</v>
      </c>
      <c r="X15" s="105">
        <v>0</v>
      </c>
      <c r="Y15" s="105">
        <v>0</v>
      </c>
      <c r="Z15" s="105">
        <v>0</v>
      </c>
      <c r="AA15" s="27"/>
      <c r="AB15" s="28">
        <f t="shared" si="21"/>
        <v>0</v>
      </c>
      <c r="AC15" s="105">
        <v>0</v>
      </c>
      <c r="AD15" s="105">
        <v>0</v>
      </c>
      <c r="AE15" s="105">
        <v>0</v>
      </c>
      <c r="AF15" s="27"/>
      <c r="AG15" s="339">
        <f t="shared" si="22"/>
        <v>0</v>
      </c>
      <c r="AH15" s="342">
        <v>0</v>
      </c>
      <c r="AI15" s="107">
        <v>0</v>
      </c>
      <c r="AJ15" s="107">
        <v>0</v>
      </c>
      <c r="AK15" s="27"/>
      <c r="AL15" s="28">
        <f t="shared" si="23"/>
        <v>0</v>
      </c>
      <c r="AM15" s="107">
        <v>0</v>
      </c>
      <c r="AN15" s="107">
        <v>0</v>
      </c>
      <c r="AO15" s="107">
        <v>0</v>
      </c>
      <c r="AP15" s="27"/>
      <c r="AQ15" s="28">
        <f t="shared" si="24"/>
        <v>0</v>
      </c>
      <c r="AR15" s="107">
        <v>0</v>
      </c>
      <c r="AS15" s="107">
        <v>0</v>
      </c>
      <c r="AT15" s="107">
        <v>0</v>
      </c>
      <c r="AU15" s="27"/>
      <c r="AV15" s="28">
        <f t="shared" si="25"/>
        <v>0</v>
      </c>
      <c r="AW15" s="107">
        <v>0</v>
      </c>
      <c r="AX15" s="107">
        <v>0</v>
      </c>
      <c r="AY15" s="107">
        <v>0</v>
      </c>
      <c r="AZ15" s="27"/>
      <c r="BA15" s="339">
        <f t="shared" si="26"/>
        <v>0</v>
      </c>
      <c r="BB15" s="346">
        <f t="shared" si="27"/>
        <v>0</v>
      </c>
      <c r="BC15" s="350">
        <v>0</v>
      </c>
      <c r="BD15" s="29">
        <v>0</v>
      </c>
      <c r="BE15" s="29">
        <v>0</v>
      </c>
      <c r="BF15" s="30"/>
      <c r="BG15" s="28">
        <f t="shared" si="28"/>
        <v>0</v>
      </c>
      <c r="BH15" s="29">
        <v>0</v>
      </c>
      <c r="BI15" s="29">
        <v>0</v>
      </c>
      <c r="BJ15" s="29">
        <v>0</v>
      </c>
      <c r="BK15" s="30"/>
      <c r="BL15" s="28">
        <f t="shared" si="29"/>
        <v>0</v>
      </c>
      <c r="BM15" s="29">
        <v>0</v>
      </c>
      <c r="BN15" s="29">
        <v>0</v>
      </c>
      <c r="BO15" s="29">
        <v>0</v>
      </c>
      <c r="BP15" s="30"/>
      <c r="BQ15" s="28">
        <f t="shared" si="30"/>
        <v>0</v>
      </c>
      <c r="BR15" s="29">
        <v>0</v>
      </c>
      <c r="BS15" s="29">
        <v>0</v>
      </c>
      <c r="BT15" s="29">
        <v>0</v>
      </c>
      <c r="BU15" s="30"/>
      <c r="BV15" s="28">
        <f t="shared" si="31"/>
        <v>0</v>
      </c>
      <c r="BW15" s="31">
        <v>0</v>
      </c>
      <c r="BX15" s="31">
        <v>0</v>
      </c>
      <c r="BY15" s="31">
        <v>0</v>
      </c>
      <c r="BZ15" s="30"/>
      <c r="CA15" s="28">
        <f t="shared" si="32"/>
        <v>0</v>
      </c>
      <c r="CB15" s="31">
        <v>0</v>
      </c>
      <c r="CC15" s="31">
        <v>0</v>
      </c>
      <c r="CD15" s="31">
        <v>0</v>
      </c>
      <c r="CE15" s="32"/>
      <c r="CF15" s="33">
        <f t="shared" si="33"/>
        <v>0</v>
      </c>
      <c r="CG15" s="34"/>
      <c r="CH15" s="35"/>
      <c r="CI15" s="35"/>
      <c r="CJ15" s="30"/>
      <c r="CK15" s="35"/>
      <c r="CL15" s="35"/>
      <c r="CM15" s="35"/>
      <c r="CN15" s="30"/>
      <c r="CO15" s="35"/>
      <c r="CP15" s="35"/>
      <c r="CQ15" s="35"/>
      <c r="CR15" s="30"/>
      <c r="CS15" s="35"/>
      <c r="CT15" s="35"/>
      <c r="CU15" s="35"/>
      <c r="CV15" s="30"/>
      <c r="CW15" s="35"/>
      <c r="CX15" s="35"/>
      <c r="CY15" s="35"/>
      <c r="CZ15" s="30"/>
      <c r="DA15" s="35"/>
      <c r="DB15" s="35"/>
      <c r="DC15" s="35"/>
      <c r="DD15" s="36"/>
      <c r="DE15" s="37"/>
      <c r="DF15" s="38">
        <f t="shared" si="34"/>
        <v>0</v>
      </c>
      <c r="DG15" s="39">
        <f t="shared" si="35"/>
        <v>0</v>
      </c>
      <c r="DH15" s="39">
        <f t="shared" si="36"/>
        <v>0</v>
      </c>
      <c r="DI15" s="27"/>
      <c r="DJ15" s="351">
        <f t="shared" si="0"/>
        <v>0</v>
      </c>
      <c r="DK15" s="158">
        <f t="shared" si="1"/>
        <v>0</v>
      </c>
      <c r="DL15" s="110">
        <f t="shared" si="2"/>
        <v>3</v>
      </c>
      <c r="DM15" s="41">
        <f t="shared" si="3"/>
        <v>0</v>
      </c>
      <c r="DN15" s="28">
        <f t="shared" si="4"/>
        <v>0</v>
      </c>
      <c r="DO15" s="28">
        <f t="shared" si="5"/>
        <v>3</v>
      </c>
      <c r="DP15" s="28">
        <f t="shared" si="6"/>
        <v>0</v>
      </c>
      <c r="DQ15" s="28">
        <f t="shared" si="7"/>
        <v>0</v>
      </c>
      <c r="DR15" s="28">
        <f t="shared" si="8"/>
        <v>3</v>
      </c>
      <c r="DS15" s="42">
        <f t="shared" si="9"/>
        <v>0</v>
      </c>
      <c r="DT15" s="42">
        <f t="shared" si="10"/>
        <v>0</v>
      </c>
      <c r="DU15" s="42">
        <f t="shared" si="11"/>
        <v>3</v>
      </c>
      <c r="DV15" s="42">
        <f t="shared" si="12"/>
        <v>0</v>
      </c>
      <c r="DW15" s="42">
        <f t="shared" si="13"/>
        <v>0</v>
      </c>
      <c r="DX15" s="43">
        <f t="shared" si="14"/>
        <v>20</v>
      </c>
      <c r="DY15" s="42">
        <f>IF(DX15&lt;&gt;20,RANK(DX15,$DX$4:$DX$23,1)+COUNTIF(DX$4:DX15,DX15)-1,20)</f>
        <v>20</v>
      </c>
      <c r="DZ15" s="44">
        <f t="shared" si="15"/>
        <v>0</v>
      </c>
      <c r="EA15" s="45" t="str">
        <f t="shared" si="16"/>
        <v>-</v>
      </c>
      <c r="EB15" s="24"/>
      <c r="EC15" s="104"/>
      <c r="ED15" s="103">
        <f t="shared" si="38"/>
        <v>0</v>
      </c>
      <c r="EE15" s="103">
        <f t="shared" si="39"/>
        <v>0</v>
      </c>
      <c r="EF15" s="103">
        <f t="shared" si="37"/>
        <v>0</v>
      </c>
    </row>
    <row r="16" spans="1:136" ht="16" customHeight="1" x14ac:dyDescent="0.15">
      <c r="A16" s="10"/>
      <c r="B16" s="10"/>
      <c r="C16" s="120"/>
      <c r="D16" s="329" t="str">
        <f>classi!B185</f>
        <v>FS3_13</v>
      </c>
      <c r="E16" s="46"/>
      <c r="F16" s="25">
        <f>classi!C185</f>
        <v>0</v>
      </c>
      <c r="G16" s="25">
        <f>classi!D185</f>
        <v>0</v>
      </c>
      <c r="H16" s="330">
        <f>classi!E185</f>
        <v>0</v>
      </c>
      <c r="I16" s="324"/>
      <c r="J16" s="46"/>
      <c r="K16" s="156"/>
      <c r="L16" s="397">
        <f t="shared" si="17"/>
        <v>3</v>
      </c>
      <c r="M16" s="405">
        <f t="shared" si="18"/>
        <v>0</v>
      </c>
      <c r="N16" s="338">
        <v>0</v>
      </c>
      <c r="O16" s="105">
        <v>0</v>
      </c>
      <c r="P16" s="105">
        <v>0</v>
      </c>
      <c r="Q16" s="27"/>
      <c r="R16" s="28">
        <f t="shared" si="19"/>
        <v>0</v>
      </c>
      <c r="S16" s="105">
        <v>0</v>
      </c>
      <c r="T16" s="105">
        <v>0</v>
      </c>
      <c r="U16" s="105">
        <v>0</v>
      </c>
      <c r="V16" s="27"/>
      <c r="W16" s="28">
        <f t="shared" si="20"/>
        <v>0</v>
      </c>
      <c r="X16" s="105">
        <v>0</v>
      </c>
      <c r="Y16" s="105">
        <v>0</v>
      </c>
      <c r="Z16" s="105">
        <v>0</v>
      </c>
      <c r="AA16" s="27"/>
      <c r="AB16" s="28">
        <f t="shared" si="21"/>
        <v>0</v>
      </c>
      <c r="AC16" s="105">
        <v>0</v>
      </c>
      <c r="AD16" s="105">
        <v>0</v>
      </c>
      <c r="AE16" s="105">
        <v>0</v>
      </c>
      <c r="AF16" s="27"/>
      <c r="AG16" s="339">
        <f t="shared" si="22"/>
        <v>0</v>
      </c>
      <c r="AH16" s="342">
        <v>0</v>
      </c>
      <c r="AI16" s="107">
        <v>0</v>
      </c>
      <c r="AJ16" s="107">
        <v>0</v>
      </c>
      <c r="AK16" s="27"/>
      <c r="AL16" s="28">
        <f t="shared" si="23"/>
        <v>0</v>
      </c>
      <c r="AM16" s="107">
        <v>0</v>
      </c>
      <c r="AN16" s="107">
        <v>0</v>
      </c>
      <c r="AO16" s="107">
        <v>0</v>
      </c>
      <c r="AP16" s="27"/>
      <c r="AQ16" s="28">
        <f t="shared" si="24"/>
        <v>0</v>
      </c>
      <c r="AR16" s="107">
        <v>0</v>
      </c>
      <c r="AS16" s="107">
        <v>0</v>
      </c>
      <c r="AT16" s="107">
        <v>0</v>
      </c>
      <c r="AU16" s="27"/>
      <c r="AV16" s="28">
        <f t="shared" si="25"/>
        <v>0</v>
      </c>
      <c r="AW16" s="107">
        <v>0</v>
      </c>
      <c r="AX16" s="107">
        <v>0</v>
      </c>
      <c r="AY16" s="107">
        <v>0</v>
      </c>
      <c r="AZ16" s="27"/>
      <c r="BA16" s="339">
        <f t="shared" si="26"/>
        <v>0</v>
      </c>
      <c r="BB16" s="346">
        <f t="shared" si="27"/>
        <v>0</v>
      </c>
      <c r="BC16" s="350">
        <v>0</v>
      </c>
      <c r="BD16" s="29">
        <v>0</v>
      </c>
      <c r="BE16" s="29">
        <v>0</v>
      </c>
      <c r="BF16" s="30"/>
      <c r="BG16" s="28">
        <f t="shared" si="28"/>
        <v>0</v>
      </c>
      <c r="BH16" s="29">
        <v>0</v>
      </c>
      <c r="BI16" s="29">
        <v>0</v>
      </c>
      <c r="BJ16" s="29">
        <v>0</v>
      </c>
      <c r="BK16" s="30"/>
      <c r="BL16" s="28">
        <f t="shared" si="29"/>
        <v>0</v>
      </c>
      <c r="BM16" s="29">
        <v>0</v>
      </c>
      <c r="BN16" s="29">
        <v>0</v>
      </c>
      <c r="BO16" s="29">
        <v>0</v>
      </c>
      <c r="BP16" s="30"/>
      <c r="BQ16" s="28">
        <f t="shared" si="30"/>
        <v>0</v>
      </c>
      <c r="BR16" s="29">
        <v>0</v>
      </c>
      <c r="BS16" s="29">
        <v>0</v>
      </c>
      <c r="BT16" s="29">
        <v>0</v>
      </c>
      <c r="BU16" s="30"/>
      <c r="BV16" s="28">
        <f t="shared" si="31"/>
        <v>0</v>
      </c>
      <c r="BW16" s="31">
        <v>0</v>
      </c>
      <c r="BX16" s="31">
        <v>0</v>
      </c>
      <c r="BY16" s="31">
        <v>0</v>
      </c>
      <c r="BZ16" s="30"/>
      <c r="CA16" s="28">
        <f t="shared" si="32"/>
        <v>0</v>
      </c>
      <c r="CB16" s="31">
        <v>0</v>
      </c>
      <c r="CC16" s="31">
        <v>0</v>
      </c>
      <c r="CD16" s="31">
        <v>0</v>
      </c>
      <c r="CE16" s="32"/>
      <c r="CF16" s="33">
        <f t="shared" si="33"/>
        <v>0</v>
      </c>
      <c r="CG16" s="34"/>
      <c r="CH16" s="35"/>
      <c r="CI16" s="35"/>
      <c r="CJ16" s="30"/>
      <c r="CK16" s="35"/>
      <c r="CL16" s="35"/>
      <c r="CM16" s="35"/>
      <c r="CN16" s="30"/>
      <c r="CO16" s="35"/>
      <c r="CP16" s="35"/>
      <c r="CQ16" s="35"/>
      <c r="CR16" s="30"/>
      <c r="CS16" s="35"/>
      <c r="CT16" s="35"/>
      <c r="CU16" s="35"/>
      <c r="CV16" s="30"/>
      <c r="CW16" s="35"/>
      <c r="CX16" s="35"/>
      <c r="CY16" s="35"/>
      <c r="CZ16" s="30"/>
      <c r="DA16" s="35"/>
      <c r="DB16" s="35"/>
      <c r="DC16" s="35"/>
      <c r="DD16" s="36"/>
      <c r="DE16" s="37"/>
      <c r="DF16" s="38">
        <f t="shared" si="34"/>
        <v>0</v>
      </c>
      <c r="DG16" s="39">
        <f t="shared" si="35"/>
        <v>0</v>
      </c>
      <c r="DH16" s="39">
        <f t="shared" si="36"/>
        <v>0</v>
      </c>
      <c r="DI16" s="27"/>
      <c r="DJ16" s="351">
        <f t="shared" si="0"/>
        <v>0</v>
      </c>
      <c r="DK16" s="158">
        <f t="shared" si="1"/>
        <v>0</v>
      </c>
      <c r="DL16" s="110">
        <f t="shared" si="2"/>
        <v>3</v>
      </c>
      <c r="DM16" s="41">
        <f t="shared" si="3"/>
        <v>0</v>
      </c>
      <c r="DN16" s="28">
        <f t="shared" si="4"/>
        <v>0</v>
      </c>
      <c r="DO16" s="28">
        <f t="shared" si="5"/>
        <v>3</v>
      </c>
      <c r="DP16" s="28">
        <f t="shared" si="6"/>
        <v>0</v>
      </c>
      <c r="DQ16" s="28">
        <f t="shared" si="7"/>
        <v>0</v>
      </c>
      <c r="DR16" s="28">
        <f t="shared" si="8"/>
        <v>3</v>
      </c>
      <c r="DS16" s="42">
        <f t="shared" si="9"/>
        <v>0</v>
      </c>
      <c r="DT16" s="42">
        <f t="shared" si="10"/>
        <v>0</v>
      </c>
      <c r="DU16" s="42">
        <f t="shared" si="11"/>
        <v>3</v>
      </c>
      <c r="DV16" s="42">
        <f t="shared" si="12"/>
        <v>0</v>
      </c>
      <c r="DW16" s="42">
        <f t="shared" si="13"/>
        <v>0</v>
      </c>
      <c r="DX16" s="43">
        <f t="shared" si="14"/>
        <v>20</v>
      </c>
      <c r="DY16" s="42">
        <f>IF(DX16&lt;&gt;20,RANK(DX16,$DX$4:$DX$23,1)+COUNTIF(DX$4:DX16,DX16)-1,20)</f>
        <v>20</v>
      </c>
      <c r="DZ16" s="44">
        <f t="shared" si="15"/>
        <v>0</v>
      </c>
      <c r="EA16" s="45" t="str">
        <f t="shared" si="16"/>
        <v>-</v>
      </c>
      <c r="EB16" s="24"/>
      <c r="EC16" s="104"/>
      <c r="ED16" s="103">
        <f t="shared" si="38"/>
        <v>0</v>
      </c>
      <c r="EE16" s="103">
        <f t="shared" si="39"/>
        <v>0</v>
      </c>
      <c r="EF16" s="103">
        <f t="shared" si="37"/>
        <v>0</v>
      </c>
    </row>
    <row r="17" spans="1:136" ht="16" customHeight="1" x14ac:dyDescent="0.15">
      <c r="A17" s="10"/>
      <c r="B17" s="10"/>
      <c r="C17" s="120"/>
      <c r="D17" s="329" t="str">
        <f>classi!B186</f>
        <v>FS3_14</v>
      </c>
      <c r="E17" s="46"/>
      <c r="F17" s="25">
        <f>classi!C186</f>
        <v>0</v>
      </c>
      <c r="G17" s="25">
        <f>classi!D186</f>
        <v>0</v>
      </c>
      <c r="H17" s="330">
        <f>classi!E186</f>
        <v>0</v>
      </c>
      <c r="I17" s="324"/>
      <c r="J17" s="46"/>
      <c r="K17" s="156"/>
      <c r="L17" s="397">
        <f t="shared" si="17"/>
        <v>3</v>
      </c>
      <c r="M17" s="405">
        <f t="shared" si="18"/>
        <v>0</v>
      </c>
      <c r="N17" s="338">
        <v>0</v>
      </c>
      <c r="O17" s="105">
        <v>0</v>
      </c>
      <c r="P17" s="105">
        <v>0</v>
      </c>
      <c r="Q17" s="27"/>
      <c r="R17" s="28">
        <f t="shared" si="19"/>
        <v>0</v>
      </c>
      <c r="S17" s="105">
        <v>0</v>
      </c>
      <c r="T17" s="105">
        <v>0</v>
      </c>
      <c r="U17" s="105">
        <v>0</v>
      </c>
      <c r="V17" s="27"/>
      <c r="W17" s="28">
        <f t="shared" si="20"/>
        <v>0</v>
      </c>
      <c r="X17" s="105">
        <v>0</v>
      </c>
      <c r="Y17" s="105">
        <v>0</v>
      </c>
      <c r="Z17" s="105">
        <v>0</v>
      </c>
      <c r="AA17" s="27"/>
      <c r="AB17" s="28">
        <f t="shared" si="21"/>
        <v>0</v>
      </c>
      <c r="AC17" s="105">
        <v>0</v>
      </c>
      <c r="AD17" s="105">
        <v>0</v>
      </c>
      <c r="AE17" s="105">
        <v>0</v>
      </c>
      <c r="AF17" s="27"/>
      <c r="AG17" s="339">
        <f t="shared" si="22"/>
        <v>0</v>
      </c>
      <c r="AH17" s="342">
        <v>0</v>
      </c>
      <c r="AI17" s="107">
        <v>0</v>
      </c>
      <c r="AJ17" s="107">
        <v>0</v>
      </c>
      <c r="AK17" s="27"/>
      <c r="AL17" s="28">
        <f t="shared" si="23"/>
        <v>0</v>
      </c>
      <c r="AM17" s="107">
        <v>0</v>
      </c>
      <c r="AN17" s="107">
        <v>0</v>
      </c>
      <c r="AO17" s="107">
        <v>0</v>
      </c>
      <c r="AP17" s="27"/>
      <c r="AQ17" s="28">
        <f t="shared" si="24"/>
        <v>0</v>
      </c>
      <c r="AR17" s="107">
        <v>0</v>
      </c>
      <c r="AS17" s="107">
        <v>0</v>
      </c>
      <c r="AT17" s="107">
        <v>0</v>
      </c>
      <c r="AU17" s="27"/>
      <c r="AV17" s="28">
        <f t="shared" si="25"/>
        <v>0</v>
      </c>
      <c r="AW17" s="107">
        <v>0</v>
      </c>
      <c r="AX17" s="107">
        <v>0</v>
      </c>
      <c r="AY17" s="107">
        <v>0</v>
      </c>
      <c r="AZ17" s="27"/>
      <c r="BA17" s="339">
        <f t="shared" si="26"/>
        <v>0</v>
      </c>
      <c r="BB17" s="346">
        <f t="shared" si="27"/>
        <v>0</v>
      </c>
      <c r="BC17" s="350">
        <v>0</v>
      </c>
      <c r="BD17" s="29">
        <v>0</v>
      </c>
      <c r="BE17" s="29">
        <v>0</v>
      </c>
      <c r="BF17" s="30"/>
      <c r="BG17" s="28">
        <f t="shared" si="28"/>
        <v>0</v>
      </c>
      <c r="BH17" s="29">
        <v>0</v>
      </c>
      <c r="BI17" s="29">
        <v>0</v>
      </c>
      <c r="BJ17" s="29">
        <v>0</v>
      </c>
      <c r="BK17" s="30"/>
      <c r="BL17" s="28">
        <f t="shared" si="29"/>
        <v>0</v>
      </c>
      <c r="BM17" s="29">
        <v>0</v>
      </c>
      <c r="BN17" s="29">
        <v>0</v>
      </c>
      <c r="BO17" s="29">
        <v>0</v>
      </c>
      <c r="BP17" s="30"/>
      <c r="BQ17" s="28">
        <f t="shared" si="30"/>
        <v>0</v>
      </c>
      <c r="BR17" s="29">
        <v>0</v>
      </c>
      <c r="BS17" s="29">
        <v>0</v>
      </c>
      <c r="BT17" s="29">
        <v>0</v>
      </c>
      <c r="BU17" s="30"/>
      <c r="BV17" s="28">
        <f t="shared" si="31"/>
        <v>0</v>
      </c>
      <c r="BW17" s="31">
        <v>0</v>
      </c>
      <c r="BX17" s="31">
        <v>0</v>
      </c>
      <c r="BY17" s="31">
        <v>0</v>
      </c>
      <c r="BZ17" s="30"/>
      <c r="CA17" s="28">
        <f t="shared" si="32"/>
        <v>0</v>
      </c>
      <c r="CB17" s="31">
        <v>0</v>
      </c>
      <c r="CC17" s="31">
        <v>0</v>
      </c>
      <c r="CD17" s="31">
        <v>0</v>
      </c>
      <c r="CE17" s="32"/>
      <c r="CF17" s="33">
        <f t="shared" si="33"/>
        <v>0</v>
      </c>
      <c r="CG17" s="34"/>
      <c r="CH17" s="35"/>
      <c r="CI17" s="35"/>
      <c r="CJ17" s="30"/>
      <c r="CK17" s="35"/>
      <c r="CL17" s="35"/>
      <c r="CM17" s="35"/>
      <c r="CN17" s="30"/>
      <c r="CO17" s="35"/>
      <c r="CP17" s="35"/>
      <c r="CQ17" s="35"/>
      <c r="CR17" s="30"/>
      <c r="CS17" s="35"/>
      <c r="CT17" s="35"/>
      <c r="CU17" s="35"/>
      <c r="CV17" s="30"/>
      <c r="CW17" s="35"/>
      <c r="CX17" s="35"/>
      <c r="CY17" s="35"/>
      <c r="CZ17" s="30"/>
      <c r="DA17" s="35"/>
      <c r="DB17" s="35"/>
      <c r="DC17" s="35"/>
      <c r="DD17" s="36"/>
      <c r="DE17" s="37"/>
      <c r="DF17" s="38">
        <f t="shared" si="34"/>
        <v>0</v>
      </c>
      <c r="DG17" s="39">
        <f t="shared" si="35"/>
        <v>0</v>
      </c>
      <c r="DH17" s="39">
        <f t="shared" si="36"/>
        <v>0</v>
      </c>
      <c r="DI17" s="27"/>
      <c r="DJ17" s="351">
        <f t="shared" si="0"/>
        <v>0</v>
      </c>
      <c r="DK17" s="158">
        <f t="shared" si="1"/>
        <v>0</v>
      </c>
      <c r="DL17" s="110">
        <f t="shared" si="2"/>
        <v>3</v>
      </c>
      <c r="DM17" s="41">
        <f t="shared" si="3"/>
        <v>0</v>
      </c>
      <c r="DN17" s="28">
        <f t="shared" si="4"/>
        <v>0</v>
      </c>
      <c r="DO17" s="28">
        <f t="shared" si="5"/>
        <v>3</v>
      </c>
      <c r="DP17" s="28">
        <f t="shared" si="6"/>
        <v>0</v>
      </c>
      <c r="DQ17" s="28">
        <f t="shared" si="7"/>
        <v>0</v>
      </c>
      <c r="DR17" s="28">
        <f t="shared" si="8"/>
        <v>3</v>
      </c>
      <c r="DS17" s="42">
        <f t="shared" si="9"/>
        <v>0</v>
      </c>
      <c r="DT17" s="42">
        <f t="shared" si="10"/>
        <v>0</v>
      </c>
      <c r="DU17" s="42">
        <f t="shared" si="11"/>
        <v>3</v>
      </c>
      <c r="DV17" s="42">
        <f t="shared" si="12"/>
        <v>0</v>
      </c>
      <c r="DW17" s="42">
        <f t="shared" si="13"/>
        <v>0</v>
      </c>
      <c r="DX17" s="43">
        <f t="shared" si="14"/>
        <v>20</v>
      </c>
      <c r="DY17" s="42">
        <f>IF(DX17&lt;&gt;20,RANK(DX17,$DX$4:$DX$23,1)+COUNTIF(DX$4:DX17,DX17)-1,20)</f>
        <v>20</v>
      </c>
      <c r="DZ17" s="44">
        <f t="shared" si="15"/>
        <v>0</v>
      </c>
      <c r="EA17" s="45" t="str">
        <f t="shared" si="16"/>
        <v>-</v>
      </c>
      <c r="EB17" s="24"/>
      <c r="EC17" s="104"/>
      <c r="ED17" s="103">
        <f t="shared" si="38"/>
        <v>0</v>
      </c>
      <c r="EE17" s="103">
        <f t="shared" si="39"/>
        <v>0</v>
      </c>
      <c r="EF17" s="103">
        <f t="shared" si="37"/>
        <v>0</v>
      </c>
    </row>
    <row r="18" spans="1:136" ht="16" customHeight="1" x14ac:dyDescent="0.15">
      <c r="A18" s="10"/>
      <c r="B18" s="10"/>
      <c r="C18" s="120"/>
      <c r="D18" s="329" t="str">
        <f>classi!B187</f>
        <v>FS3_15</v>
      </c>
      <c r="E18" s="46"/>
      <c r="F18" s="25">
        <f>classi!C187</f>
        <v>0</v>
      </c>
      <c r="G18" s="25">
        <f>classi!D187</f>
        <v>0</v>
      </c>
      <c r="H18" s="330">
        <f>classi!E187</f>
        <v>0</v>
      </c>
      <c r="I18" s="324"/>
      <c r="J18" s="46"/>
      <c r="K18" s="156"/>
      <c r="L18" s="397">
        <f t="shared" si="17"/>
        <v>3</v>
      </c>
      <c r="M18" s="405">
        <f t="shared" si="18"/>
        <v>0</v>
      </c>
      <c r="N18" s="338">
        <v>0</v>
      </c>
      <c r="O18" s="105">
        <v>0</v>
      </c>
      <c r="P18" s="105">
        <v>0</v>
      </c>
      <c r="Q18" s="27"/>
      <c r="R18" s="28">
        <f t="shared" si="19"/>
        <v>0</v>
      </c>
      <c r="S18" s="105">
        <v>0</v>
      </c>
      <c r="T18" s="105">
        <v>0</v>
      </c>
      <c r="U18" s="105">
        <v>0</v>
      </c>
      <c r="V18" s="27"/>
      <c r="W18" s="28">
        <f t="shared" si="20"/>
        <v>0</v>
      </c>
      <c r="X18" s="105">
        <v>0</v>
      </c>
      <c r="Y18" s="105">
        <v>0</v>
      </c>
      <c r="Z18" s="105">
        <v>0</v>
      </c>
      <c r="AA18" s="27"/>
      <c r="AB18" s="28">
        <f t="shared" si="21"/>
        <v>0</v>
      </c>
      <c r="AC18" s="105">
        <v>0</v>
      </c>
      <c r="AD18" s="105">
        <v>0</v>
      </c>
      <c r="AE18" s="105">
        <v>0</v>
      </c>
      <c r="AF18" s="27"/>
      <c r="AG18" s="339">
        <f t="shared" si="22"/>
        <v>0</v>
      </c>
      <c r="AH18" s="342">
        <v>0</v>
      </c>
      <c r="AI18" s="107">
        <v>0</v>
      </c>
      <c r="AJ18" s="107">
        <v>0</v>
      </c>
      <c r="AK18" s="27"/>
      <c r="AL18" s="28">
        <f t="shared" si="23"/>
        <v>0</v>
      </c>
      <c r="AM18" s="107">
        <v>0</v>
      </c>
      <c r="AN18" s="107">
        <v>0</v>
      </c>
      <c r="AO18" s="107">
        <v>0</v>
      </c>
      <c r="AP18" s="27"/>
      <c r="AQ18" s="28">
        <f t="shared" si="24"/>
        <v>0</v>
      </c>
      <c r="AR18" s="107">
        <v>0</v>
      </c>
      <c r="AS18" s="107">
        <v>0</v>
      </c>
      <c r="AT18" s="107">
        <v>0</v>
      </c>
      <c r="AU18" s="27"/>
      <c r="AV18" s="28">
        <f t="shared" si="25"/>
        <v>0</v>
      </c>
      <c r="AW18" s="107">
        <v>0</v>
      </c>
      <c r="AX18" s="107">
        <v>0</v>
      </c>
      <c r="AY18" s="107">
        <v>0</v>
      </c>
      <c r="AZ18" s="27"/>
      <c r="BA18" s="339">
        <f t="shared" si="26"/>
        <v>0</v>
      </c>
      <c r="BB18" s="346">
        <f t="shared" si="27"/>
        <v>0</v>
      </c>
      <c r="BC18" s="350">
        <v>0</v>
      </c>
      <c r="BD18" s="29">
        <v>0</v>
      </c>
      <c r="BE18" s="29">
        <v>0</v>
      </c>
      <c r="BF18" s="30"/>
      <c r="BG18" s="28">
        <f t="shared" si="28"/>
        <v>0</v>
      </c>
      <c r="BH18" s="29">
        <v>0</v>
      </c>
      <c r="BI18" s="29">
        <v>0</v>
      </c>
      <c r="BJ18" s="29">
        <v>0</v>
      </c>
      <c r="BK18" s="30"/>
      <c r="BL18" s="28">
        <f t="shared" si="29"/>
        <v>0</v>
      </c>
      <c r="BM18" s="29">
        <v>0</v>
      </c>
      <c r="BN18" s="29">
        <v>0</v>
      </c>
      <c r="BO18" s="29">
        <v>0</v>
      </c>
      <c r="BP18" s="30"/>
      <c r="BQ18" s="28">
        <f t="shared" si="30"/>
        <v>0</v>
      </c>
      <c r="BR18" s="29">
        <v>0</v>
      </c>
      <c r="BS18" s="29">
        <v>0</v>
      </c>
      <c r="BT18" s="29">
        <v>0</v>
      </c>
      <c r="BU18" s="30"/>
      <c r="BV18" s="28">
        <f t="shared" si="31"/>
        <v>0</v>
      </c>
      <c r="BW18" s="31">
        <v>0</v>
      </c>
      <c r="BX18" s="31">
        <v>0</v>
      </c>
      <c r="BY18" s="31">
        <v>0</v>
      </c>
      <c r="BZ18" s="30"/>
      <c r="CA18" s="28">
        <f t="shared" si="32"/>
        <v>0</v>
      </c>
      <c r="CB18" s="31">
        <v>0</v>
      </c>
      <c r="CC18" s="31">
        <v>0</v>
      </c>
      <c r="CD18" s="31">
        <v>0</v>
      </c>
      <c r="CE18" s="32"/>
      <c r="CF18" s="33">
        <f t="shared" si="33"/>
        <v>0</v>
      </c>
      <c r="CG18" s="34"/>
      <c r="CH18" s="35"/>
      <c r="CI18" s="35"/>
      <c r="CJ18" s="30"/>
      <c r="CK18" s="35"/>
      <c r="CL18" s="35"/>
      <c r="CM18" s="35"/>
      <c r="CN18" s="30"/>
      <c r="CO18" s="35"/>
      <c r="CP18" s="35"/>
      <c r="CQ18" s="35"/>
      <c r="CR18" s="30"/>
      <c r="CS18" s="35"/>
      <c r="CT18" s="35"/>
      <c r="CU18" s="35"/>
      <c r="CV18" s="30"/>
      <c r="CW18" s="35"/>
      <c r="CX18" s="35"/>
      <c r="CY18" s="35"/>
      <c r="CZ18" s="30"/>
      <c r="DA18" s="35"/>
      <c r="DB18" s="35"/>
      <c r="DC18" s="35"/>
      <c r="DD18" s="36"/>
      <c r="DE18" s="37"/>
      <c r="DF18" s="38">
        <f t="shared" si="34"/>
        <v>0</v>
      </c>
      <c r="DG18" s="39">
        <f t="shared" si="35"/>
        <v>0</v>
      </c>
      <c r="DH18" s="39">
        <f t="shared" si="36"/>
        <v>0</v>
      </c>
      <c r="DI18" s="27"/>
      <c r="DJ18" s="351">
        <f t="shared" si="0"/>
        <v>0</v>
      </c>
      <c r="DK18" s="158">
        <f t="shared" si="1"/>
        <v>0</v>
      </c>
      <c r="DL18" s="110">
        <f t="shared" si="2"/>
        <v>3</v>
      </c>
      <c r="DM18" s="41">
        <f t="shared" si="3"/>
        <v>0</v>
      </c>
      <c r="DN18" s="28">
        <f t="shared" si="4"/>
        <v>0</v>
      </c>
      <c r="DO18" s="28">
        <f t="shared" si="5"/>
        <v>3</v>
      </c>
      <c r="DP18" s="28">
        <f t="shared" si="6"/>
        <v>0</v>
      </c>
      <c r="DQ18" s="28">
        <f t="shared" si="7"/>
        <v>0</v>
      </c>
      <c r="DR18" s="28">
        <f t="shared" si="8"/>
        <v>3</v>
      </c>
      <c r="DS18" s="42">
        <f t="shared" si="9"/>
        <v>0</v>
      </c>
      <c r="DT18" s="42">
        <f t="shared" si="10"/>
        <v>0</v>
      </c>
      <c r="DU18" s="42">
        <f t="shared" si="11"/>
        <v>3</v>
      </c>
      <c r="DV18" s="42">
        <f t="shared" si="12"/>
        <v>0</v>
      </c>
      <c r="DW18" s="42">
        <f t="shared" si="13"/>
        <v>0</v>
      </c>
      <c r="DX18" s="43">
        <f t="shared" si="14"/>
        <v>20</v>
      </c>
      <c r="DY18" s="42">
        <f>IF(DX18&lt;&gt;20,RANK(DX18,$DX$4:$DX$23,1)+COUNTIF(DX$4:DX18,DX18)-1,20)</f>
        <v>20</v>
      </c>
      <c r="DZ18" s="44">
        <f t="shared" si="15"/>
        <v>0</v>
      </c>
      <c r="EA18" s="45" t="str">
        <f t="shared" si="16"/>
        <v>-</v>
      </c>
      <c r="EB18" s="24"/>
      <c r="EC18" s="104"/>
      <c r="ED18" s="103">
        <f t="shared" si="38"/>
        <v>0</v>
      </c>
      <c r="EE18" s="103">
        <f t="shared" si="39"/>
        <v>0</v>
      </c>
      <c r="EF18" s="103">
        <f t="shared" si="37"/>
        <v>0</v>
      </c>
    </row>
    <row r="19" spans="1:136" ht="16" customHeight="1" x14ac:dyDescent="0.15">
      <c r="A19" s="10"/>
      <c r="B19" s="10"/>
      <c r="C19" s="120"/>
      <c r="D19" s="329" t="str">
        <f>classi!B188</f>
        <v>FS3_16</v>
      </c>
      <c r="E19" s="46"/>
      <c r="F19" s="25">
        <f>classi!C188</f>
        <v>0</v>
      </c>
      <c r="G19" s="25">
        <f>classi!D188</f>
        <v>0</v>
      </c>
      <c r="H19" s="330">
        <f>classi!E188</f>
        <v>0</v>
      </c>
      <c r="I19" s="324"/>
      <c r="J19" s="46"/>
      <c r="K19" s="156"/>
      <c r="L19" s="397">
        <f t="shared" si="17"/>
        <v>3</v>
      </c>
      <c r="M19" s="405">
        <f t="shared" si="18"/>
        <v>0</v>
      </c>
      <c r="N19" s="338">
        <v>0</v>
      </c>
      <c r="O19" s="105">
        <v>0</v>
      </c>
      <c r="P19" s="105">
        <v>0</v>
      </c>
      <c r="Q19" s="27"/>
      <c r="R19" s="28">
        <f t="shared" si="19"/>
        <v>0</v>
      </c>
      <c r="S19" s="105">
        <v>0</v>
      </c>
      <c r="T19" s="105">
        <v>0</v>
      </c>
      <c r="U19" s="105">
        <v>0</v>
      </c>
      <c r="V19" s="27"/>
      <c r="W19" s="28">
        <f t="shared" si="20"/>
        <v>0</v>
      </c>
      <c r="X19" s="105">
        <v>0</v>
      </c>
      <c r="Y19" s="105">
        <v>0</v>
      </c>
      <c r="Z19" s="105">
        <v>0</v>
      </c>
      <c r="AA19" s="27"/>
      <c r="AB19" s="28">
        <f t="shared" si="21"/>
        <v>0</v>
      </c>
      <c r="AC19" s="105">
        <v>0</v>
      </c>
      <c r="AD19" s="105">
        <v>0</v>
      </c>
      <c r="AE19" s="105">
        <v>0</v>
      </c>
      <c r="AF19" s="27"/>
      <c r="AG19" s="339">
        <f t="shared" si="22"/>
        <v>0</v>
      </c>
      <c r="AH19" s="342">
        <v>0</v>
      </c>
      <c r="AI19" s="107">
        <v>0</v>
      </c>
      <c r="AJ19" s="107">
        <v>0</v>
      </c>
      <c r="AK19" s="27"/>
      <c r="AL19" s="28">
        <f t="shared" si="23"/>
        <v>0</v>
      </c>
      <c r="AM19" s="107">
        <v>0</v>
      </c>
      <c r="AN19" s="107">
        <v>0</v>
      </c>
      <c r="AO19" s="107">
        <v>0</v>
      </c>
      <c r="AP19" s="27"/>
      <c r="AQ19" s="28">
        <f t="shared" si="24"/>
        <v>0</v>
      </c>
      <c r="AR19" s="107">
        <v>0</v>
      </c>
      <c r="AS19" s="107">
        <v>0</v>
      </c>
      <c r="AT19" s="107">
        <v>0</v>
      </c>
      <c r="AU19" s="27"/>
      <c r="AV19" s="28">
        <f t="shared" si="25"/>
        <v>0</v>
      </c>
      <c r="AW19" s="107">
        <v>0</v>
      </c>
      <c r="AX19" s="107">
        <v>0</v>
      </c>
      <c r="AY19" s="107">
        <v>0</v>
      </c>
      <c r="AZ19" s="27"/>
      <c r="BA19" s="339">
        <f t="shared" si="26"/>
        <v>0</v>
      </c>
      <c r="BB19" s="346">
        <f t="shared" si="27"/>
        <v>0</v>
      </c>
      <c r="BC19" s="350">
        <v>0</v>
      </c>
      <c r="BD19" s="29">
        <v>0</v>
      </c>
      <c r="BE19" s="29">
        <v>0</v>
      </c>
      <c r="BF19" s="30"/>
      <c r="BG19" s="28">
        <f t="shared" si="28"/>
        <v>0</v>
      </c>
      <c r="BH19" s="29">
        <v>0</v>
      </c>
      <c r="BI19" s="29">
        <v>0</v>
      </c>
      <c r="BJ19" s="29">
        <v>0</v>
      </c>
      <c r="BK19" s="30"/>
      <c r="BL19" s="28">
        <f t="shared" si="29"/>
        <v>0</v>
      </c>
      <c r="BM19" s="29">
        <v>0</v>
      </c>
      <c r="BN19" s="29">
        <v>0</v>
      </c>
      <c r="BO19" s="29">
        <v>0</v>
      </c>
      <c r="BP19" s="30"/>
      <c r="BQ19" s="28">
        <f t="shared" si="30"/>
        <v>0</v>
      </c>
      <c r="BR19" s="29">
        <v>0</v>
      </c>
      <c r="BS19" s="29">
        <v>0</v>
      </c>
      <c r="BT19" s="29">
        <v>0</v>
      </c>
      <c r="BU19" s="30"/>
      <c r="BV19" s="28">
        <f t="shared" si="31"/>
        <v>0</v>
      </c>
      <c r="BW19" s="31">
        <v>0</v>
      </c>
      <c r="BX19" s="31">
        <v>0</v>
      </c>
      <c r="BY19" s="31">
        <v>0</v>
      </c>
      <c r="BZ19" s="30"/>
      <c r="CA19" s="28">
        <f t="shared" si="32"/>
        <v>0</v>
      </c>
      <c r="CB19" s="31">
        <v>0</v>
      </c>
      <c r="CC19" s="31">
        <v>0</v>
      </c>
      <c r="CD19" s="31">
        <v>0</v>
      </c>
      <c r="CE19" s="32"/>
      <c r="CF19" s="33">
        <f t="shared" si="33"/>
        <v>0</v>
      </c>
      <c r="CG19" s="34"/>
      <c r="CH19" s="35"/>
      <c r="CI19" s="35"/>
      <c r="CJ19" s="30"/>
      <c r="CK19" s="35"/>
      <c r="CL19" s="35"/>
      <c r="CM19" s="35"/>
      <c r="CN19" s="30"/>
      <c r="CO19" s="35"/>
      <c r="CP19" s="35"/>
      <c r="CQ19" s="35"/>
      <c r="CR19" s="30"/>
      <c r="CS19" s="35"/>
      <c r="CT19" s="35"/>
      <c r="CU19" s="35"/>
      <c r="CV19" s="30"/>
      <c r="CW19" s="35"/>
      <c r="CX19" s="35"/>
      <c r="CY19" s="35"/>
      <c r="CZ19" s="30"/>
      <c r="DA19" s="35"/>
      <c r="DB19" s="35"/>
      <c r="DC19" s="35"/>
      <c r="DD19" s="36"/>
      <c r="DE19" s="37"/>
      <c r="DF19" s="38">
        <f t="shared" si="34"/>
        <v>0</v>
      </c>
      <c r="DG19" s="39">
        <f t="shared" si="35"/>
        <v>0</v>
      </c>
      <c r="DH19" s="39">
        <f t="shared" si="36"/>
        <v>0</v>
      </c>
      <c r="DI19" s="27"/>
      <c r="DJ19" s="351">
        <f t="shared" si="0"/>
        <v>0</v>
      </c>
      <c r="DK19" s="158">
        <f t="shared" si="1"/>
        <v>0</v>
      </c>
      <c r="DL19" s="110">
        <f t="shared" si="2"/>
        <v>3</v>
      </c>
      <c r="DM19" s="41">
        <f t="shared" si="3"/>
        <v>0</v>
      </c>
      <c r="DN19" s="28">
        <f t="shared" si="4"/>
        <v>0</v>
      </c>
      <c r="DO19" s="28">
        <f t="shared" si="5"/>
        <v>3</v>
      </c>
      <c r="DP19" s="28">
        <f t="shared" si="6"/>
        <v>0</v>
      </c>
      <c r="DQ19" s="28">
        <f t="shared" si="7"/>
        <v>0</v>
      </c>
      <c r="DR19" s="28">
        <f t="shared" si="8"/>
        <v>3</v>
      </c>
      <c r="DS19" s="42">
        <f t="shared" si="9"/>
        <v>0</v>
      </c>
      <c r="DT19" s="42">
        <f t="shared" si="10"/>
        <v>0</v>
      </c>
      <c r="DU19" s="42">
        <f t="shared" si="11"/>
        <v>3</v>
      </c>
      <c r="DV19" s="42">
        <f t="shared" si="12"/>
        <v>0</v>
      </c>
      <c r="DW19" s="42">
        <f t="shared" si="13"/>
        <v>0</v>
      </c>
      <c r="DX19" s="43">
        <f t="shared" si="14"/>
        <v>20</v>
      </c>
      <c r="DY19" s="42">
        <f>IF(DX19&lt;&gt;20,RANK(DX19,$DX$4:$DX$23,1)+COUNTIF(DX$4:DX19,DX19)-1,20)</f>
        <v>20</v>
      </c>
      <c r="DZ19" s="44">
        <f t="shared" si="15"/>
        <v>0</v>
      </c>
      <c r="EA19" s="45" t="str">
        <f t="shared" si="16"/>
        <v>-</v>
      </c>
      <c r="EB19" s="24"/>
      <c r="EC19" s="104"/>
      <c r="ED19" s="103">
        <f t="shared" si="38"/>
        <v>0</v>
      </c>
      <c r="EE19" s="103">
        <f t="shared" si="39"/>
        <v>0</v>
      </c>
      <c r="EF19" s="103">
        <f t="shared" si="37"/>
        <v>0</v>
      </c>
    </row>
    <row r="20" spans="1:136" ht="16" customHeight="1" x14ac:dyDescent="0.15">
      <c r="A20" s="10"/>
      <c r="B20" s="10"/>
      <c r="C20" s="120"/>
      <c r="D20" s="329" t="str">
        <f>classi!B189</f>
        <v>FS3_17</v>
      </c>
      <c r="E20" s="46"/>
      <c r="F20" s="25">
        <f>classi!C189</f>
        <v>0</v>
      </c>
      <c r="G20" s="25">
        <f>classi!D189</f>
        <v>0</v>
      </c>
      <c r="H20" s="330">
        <f>classi!E189</f>
        <v>0</v>
      </c>
      <c r="I20" s="324"/>
      <c r="J20" s="46"/>
      <c r="K20" s="156"/>
      <c r="L20" s="397">
        <f t="shared" si="17"/>
        <v>3</v>
      </c>
      <c r="M20" s="405">
        <f t="shared" si="18"/>
        <v>0</v>
      </c>
      <c r="N20" s="338">
        <v>0</v>
      </c>
      <c r="O20" s="105">
        <v>0</v>
      </c>
      <c r="P20" s="105">
        <v>0</v>
      </c>
      <c r="Q20" s="27"/>
      <c r="R20" s="28">
        <f t="shared" si="19"/>
        <v>0</v>
      </c>
      <c r="S20" s="105">
        <v>0</v>
      </c>
      <c r="T20" s="105">
        <v>0</v>
      </c>
      <c r="U20" s="105">
        <v>0</v>
      </c>
      <c r="V20" s="27"/>
      <c r="W20" s="28">
        <f t="shared" si="20"/>
        <v>0</v>
      </c>
      <c r="X20" s="105">
        <v>0</v>
      </c>
      <c r="Y20" s="105">
        <v>0</v>
      </c>
      <c r="Z20" s="105">
        <v>0</v>
      </c>
      <c r="AA20" s="27"/>
      <c r="AB20" s="28">
        <f t="shared" si="21"/>
        <v>0</v>
      </c>
      <c r="AC20" s="105">
        <v>0</v>
      </c>
      <c r="AD20" s="105">
        <v>0</v>
      </c>
      <c r="AE20" s="105">
        <v>0</v>
      </c>
      <c r="AF20" s="27"/>
      <c r="AG20" s="339">
        <f t="shared" si="22"/>
        <v>0</v>
      </c>
      <c r="AH20" s="342">
        <v>0</v>
      </c>
      <c r="AI20" s="107">
        <v>0</v>
      </c>
      <c r="AJ20" s="107">
        <v>0</v>
      </c>
      <c r="AK20" s="27"/>
      <c r="AL20" s="28">
        <f t="shared" si="23"/>
        <v>0</v>
      </c>
      <c r="AM20" s="107">
        <v>0</v>
      </c>
      <c r="AN20" s="107">
        <v>0</v>
      </c>
      <c r="AO20" s="107">
        <v>0</v>
      </c>
      <c r="AP20" s="27"/>
      <c r="AQ20" s="28">
        <f t="shared" si="24"/>
        <v>0</v>
      </c>
      <c r="AR20" s="107">
        <v>0</v>
      </c>
      <c r="AS20" s="107">
        <v>0</v>
      </c>
      <c r="AT20" s="107">
        <v>0</v>
      </c>
      <c r="AU20" s="27"/>
      <c r="AV20" s="28">
        <f t="shared" si="25"/>
        <v>0</v>
      </c>
      <c r="AW20" s="107">
        <v>0</v>
      </c>
      <c r="AX20" s="107">
        <v>0</v>
      </c>
      <c r="AY20" s="107">
        <v>0</v>
      </c>
      <c r="AZ20" s="27"/>
      <c r="BA20" s="339">
        <f t="shared" si="26"/>
        <v>0</v>
      </c>
      <c r="BB20" s="346">
        <f t="shared" si="27"/>
        <v>0</v>
      </c>
      <c r="BC20" s="350">
        <v>0</v>
      </c>
      <c r="BD20" s="29">
        <v>0</v>
      </c>
      <c r="BE20" s="29">
        <v>0</v>
      </c>
      <c r="BF20" s="30"/>
      <c r="BG20" s="28">
        <f t="shared" si="28"/>
        <v>0</v>
      </c>
      <c r="BH20" s="29">
        <v>0</v>
      </c>
      <c r="BI20" s="29">
        <v>0</v>
      </c>
      <c r="BJ20" s="29">
        <v>0</v>
      </c>
      <c r="BK20" s="30"/>
      <c r="BL20" s="28">
        <f t="shared" si="29"/>
        <v>0</v>
      </c>
      <c r="BM20" s="29">
        <v>0</v>
      </c>
      <c r="BN20" s="29">
        <v>0</v>
      </c>
      <c r="BO20" s="29">
        <v>0</v>
      </c>
      <c r="BP20" s="30"/>
      <c r="BQ20" s="28">
        <f t="shared" si="30"/>
        <v>0</v>
      </c>
      <c r="BR20" s="29">
        <v>0</v>
      </c>
      <c r="BS20" s="29">
        <v>0</v>
      </c>
      <c r="BT20" s="29">
        <v>0</v>
      </c>
      <c r="BU20" s="30"/>
      <c r="BV20" s="28">
        <f t="shared" si="31"/>
        <v>0</v>
      </c>
      <c r="BW20" s="31">
        <v>0</v>
      </c>
      <c r="BX20" s="31">
        <v>0</v>
      </c>
      <c r="BY20" s="31">
        <v>0</v>
      </c>
      <c r="BZ20" s="30"/>
      <c r="CA20" s="28">
        <f t="shared" si="32"/>
        <v>0</v>
      </c>
      <c r="CB20" s="31">
        <v>0</v>
      </c>
      <c r="CC20" s="31">
        <v>0</v>
      </c>
      <c r="CD20" s="31">
        <v>0</v>
      </c>
      <c r="CE20" s="32"/>
      <c r="CF20" s="33">
        <f t="shared" si="33"/>
        <v>0</v>
      </c>
      <c r="CG20" s="34"/>
      <c r="CH20" s="35"/>
      <c r="CI20" s="35"/>
      <c r="CJ20" s="30"/>
      <c r="CK20" s="35"/>
      <c r="CL20" s="35"/>
      <c r="CM20" s="35"/>
      <c r="CN20" s="30"/>
      <c r="CO20" s="35"/>
      <c r="CP20" s="35"/>
      <c r="CQ20" s="35"/>
      <c r="CR20" s="30"/>
      <c r="CS20" s="35"/>
      <c r="CT20" s="35"/>
      <c r="CU20" s="35"/>
      <c r="CV20" s="30"/>
      <c r="CW20" s="35"/>
      <c r="CX20" s="35"/>
      <c r="CY20" s="35"/>
      <c r="CZ20" s="30"/>
      <c r="DA20" s="35"/>
      <c r="DB20" s="35"/>
      <c r="DC20" s="35"/>
      <c r="DD20" s="36"/>
      <c r="DE20" s="37"/>
      <c r="DF20" s="38">
        <f t="shared" si="34"/>
        <v>0</v>
      </c>
      <c r="DG20" s="39">
        <f t="shared" si="35"/>
        <v>0</v>
      </c>
      <c r="DH20" s="39">
        <f t="shared" si="36"/>
        <v>0</v>
      </c>
      <c r="DI20" s="27"/>
      <c r="DJ20" s="351">
        <f t="shared" si="0"/>
        <v>0</v>
      </c>
      <c r="DK20" s="158">
        <f t="shared" si="1"/>
        <v>0</v>
      </c>
      <c r="DL20" s="110">
        <f t="shared" si="2"/>
        <v>3</v>
      </c>
      <c r="DM20" s="41">
        <f t="shared" si="3"/>
        <v>0</v>
      </c>
      <c r="DN20" s="28">
        <f t="shared" si="4"/>
        <v>0</v>
      </c>
      <c r="DO20" s="28">
        <f t="shared" si="5"/>
        <v>3</v>
      </c>
      <c r="DP20" s="28">
        <f t="shared" si="6"/>
        <v>0</v>
      </c>
      <c r="DQ20" s="28">
        <f t="shared" si="7"/>
        <v>0</v>
      </c>
      <c r="DR20" s="28">
        <f t="shared" si="8"/>
        <v>3</v>
      </c>
      <c r="DS20" s="42">
        <f t="shared" si="9"/>
        <v>0</v>
      </c>
      <c r="DT20" s="42">
        <f t="shared" si="10"/>
        <v>0</v>
      </c>
      <c r="DU20" s="42">
        <f t="shared" si="11"/>
        <v>3</v>
      </c>
      <c r="DV20" s="42">
        <f t="shared" si="12"/>
        <v>0</v>
      </c>
      <c r="DW20" s="42">
        <f t="shared" si="13"/>
        <v>0</v>
      </c>
      <c r="DX20" s="43">
        <f t="shared" si="14"/>
        <v>20</v>
      </c>
      <c r="DY20" s="42">
        <f>IF(DX20&lt;&gt;20,RANK(DX20,$DX$4:$DX$23,1)+COUNTIF(DX$4:DX20,DX20)-1,20)</f>
        <v>20</v>
      </c>
      <c r="DZ20" s="44">
        <f t="shared" si="15"/>
        <v>0</v>
      </c>
      <c r="EA20" s="45" t="str">
        <f t="shared" si="16"/>
        <v>-</v>
      </c>
      <c r="EB20" s="24"/>
      <c r="EC20" s="104"/>
      <c r="ED20" s="103">
        <f t="shared" si="38"/>
        <v>0</v>
      </c>
      <c r="EE20" s="103">
        <f t="shared" si="39"/>
        <v>0</v>
      </c>
      <c r="EF20" s="103">
        <f t="shared" si="37"/>
        <v>0</v>
      </c>
    </row>
    <row r="21" spans="1:136" ht="16" customHeight="1" x14ac:dyDescent="0.15">
      <c r="A21" s="10"/>
      <c r="B21" s="10"/>
      <c r="C21" s="120"/>
      <c r="D21" s="329" t="str">
        <f>classi!B190</f>
        <v>FS3_18</v>
      </c>
      <c r="E21" s="46"/>
      <c r="F21" s="25">
        <f>classi!C190</f>
        <v>0</v>
      </c>
      <c r="G21" s="25">
        <f>classi!D190</f>
        <v>0</v>
      </c>
      <c r="H21" s="330">
        <f>classi!E190</f>
        <v>0</v>
      </c>
      <c r="I21" s="324"/>
      <c r="J21" s="46"/>
      <c r="K21" s="156"/>
      <c r="L21" s="397">
        <f t="shared" si="17"/>
        <v>3</v>
      </c>
      <c r="M21" s="405">
        <f t="shared" si="18"/>
        <v>0</v>
      </c>
      <c r="N21" s="338">
        <v>0</v>
      </c>
      <c r="O21" s="105">
        <v>0</v>
      </c>
      <c r="P21" s="105">
        <v>0</v>
      </c>
      <c r="Q21" s="27"/>
      <c r="R21" s="28">
        <f t="shared" si="19"/>
        <v>0</v>
      </c>
      <c r="S21" s="105">
        <v>0</v>
      </c>
      <c r="T21" s="105">
        <v>0</v>
      </c>
      <c r="U21" s="105">
        <v>0</v>
      </c>
      <c r="V21" s="27"/>
      <c r="W21" s="28">
        <f t="shared" si="20"/>
        <v>0</v>
      </c>
      <c r="X21" s="105">
        <v>0</v>
      </c>
      <c r="Y21" s="105">
        <v>0</v>
      </c>
      <c r="Z21" s="105">
        <v>0</v>
      </c>
      <c r="AA21" s="27"/>
      <c r="AB21" s="28">
        <f t="shared" si="21"/>
        <v>0</v>
      </c>
      <c r="AC21" s="105">
        <v>0</v>
      </c>
      <c r="AD21" s="105">
        <v>0</v>
      </c>
      <c r="AE21" s="105">
        <v>0</v>
      </c>
      <c r="AF21" s="27"/>
      <c r="AG21" s="339">
        <f t="shared" si="22"/>
        <v>0</v>
      </c>
      <c r="AH21" s="342">
        <v>0</v>
      </c>
      <c r="AI21" s="107">
        <v>0</v>
      </c>
      <c r="AJ21" s="107">
        <v>0</v>
      </c>
      <c r="AK21" s="27"/>
      <c r="AL21" s="28">
        <f t="shared" si="23"/>
        <v>0</v>
      </c>
      <c r="AM21" s="107">
        <v>0</v>
      </c>
      <c r="AN21" s="107">
        <v>0</v>
      </c>
      <c r="AO21" s="107">
        <v>0</v>
      </c>
      <c r="AP21" s="27"/>
      <c r="AQ21" s="28">
        <f t="shared" si="24"/>
        <v>0</v>
      </c>
      <c r="AR21" s="107">
        <v>0</v>
      </c>
      <c r="AS21" s="107">
        <v>0</v>
      </c>
      <c r="AT21" s="107">
        <v>0</v>
      </c>
      <c r="AU21" s="27"/>
      <c r="AV21" s="28">
        <f t="shared" si="25"/>
        <v>0</v>
      </c>
      <c r="AW21" s="107">
        <v>0</v>
      </c>
      <c r="AX21" s="107">
        <v>0</v>
      </c>
      <c r="AY21" s="107">
        <v>0</v>
      </c>
      <c r="AZ21" s="27"/>
      <c r="BA21" s="339">
        <f t="shared" si="26"/>
        <v>0</v>
      </c>
      <c r="BB21" s="346">
        <f t="shared" si="27"/>
        <v>0</v>
      </c>
      <c r="BC21" s="350">
        <v>0</v>
      </c>
      <c r="BD21" s="29">
        <v>0</v>
      </c>
      <c r="BE21" s="29">
        <v>0</v>
      </c>
      <c r="BF21" s="30"/>
      <c r="BG21" s="28">
        <f t="shared" si="28"/>
        <v>0</v>
      </c>
      <c r="BH21" s="29">
        <v>0</v>
      </c>
      <c r="BI21" s="29">
        <v>0</v>
      </c>
      <c r="BJ21" s="29">
        <v>0</v>
      </c>
      <c r="BK21" s="30"/>
      <c r="BL21" s="28">
        <f t="shared" si="29"/>
        <v>0</v>
      </c>
      <c r="BM21" s="29">
        <v>0</v>
      </c>
      <c r="BN21" s="29">
        <v>0</v>
      </c>
      <c r="BO21" s="29">
        <v>0</v>
      </c>
      <c r="BP21" s="30"/>
      <c r="BQ21" s="28">
        <f t="shared" si="30"/>
        <v>0</v>
      </c>
      <c r="BR21" s="29">
        <v>0</v>
      </c>
      <c r="BS21" s="29">
        <v>0</v>
      </c>
      <c r="BT21" s="29">
        <v>0</v>
      </c>
      <c r="BU21" s="30"/>
      <c r="BV21" s="28">
        <f t="shared" si="31"/>
        <v>0</v>
      </c>
      <c r="BW21" s="31">
        <v>0</v>
      </c>
      <c r="BX21" s="31">
        <v>0</v>
      </c>
      <c r="BY21" s="31">
        <v>0</v>
      </c>
      <c r="BZ21" s="30"/>
      <c r="CA21" s="28">
        <f t="shared" si="32"/>
        <v>0</v>
      </c>
      <c r="CB21" s="31">
        <v>0</v>
      </c>
      <c r="CC21" s="31">
        <v>0</v>
      </c>
      <c r="CD21" s="31">
        <v>0</v>
      </c>
      <c r="CE21" s="32"/>
      <c r="CF21" s="33">
        <f t="shared" si="33"/>
        <v>0</v>
      </c>
      <c r="CG21" s="34"/>
      <c r="CH21" s="35"/>
      <c r="CI21" s="35"/>
      <c r="CJ21" s="30"/>
      <c r="CK21" s="35"/>
      <c r="CL21" s="35"/>
      <c r="CM21" s="35"/>
      <c r="CN21" s="30"/>
      <c r="CO21" s="35"/>
      <c r="CP21" s="35"/>
      <c r="CQ21" s="35"/>
      <c r="CR21" s="30"/>
      <c r="CS21" s="35"/>
      <c r="CT21" s="35"/>
      <c r="CU21" s="35"/>
      <c r="CV21" s="30"/>
      <c r="CW21" s="35"/>
      <c r="CX21" s="35"/>
      <c r="CY21" s="35"/>
      <c r="CZ21" s="30"/>
      <c r="DA21" s="35"/>
      <c r="DB21" s="35"/>
      <c r="DC21" s="35"/>
      <c r="DD21" s="36"/>
      <c r="DE21" s="37"/>
      <c r="DF21" s="38">
        <f t="shared" si="34"/>
        <v>0</v>
      </c>
      <c r="DG21" s="39">
        <f t="shared" si="35"/>
        <v>0</v>
      </c>
      <c r="DH21" s="39">
        <f t="shared" si="36"/>
        <v>0</v>
      </c>
      <c r="DI21" s="27"/>
      <c r="DJ21" s="351">
        <f t="shared" si="0"/>
        <v>0</v>
      </c>
      <c r="DK21" s="158">
        <f t="shared" si="1"/>
        <v>0</v>
      </c>
      <c r="DL21" s="110">
        <f t="shared" si="2"/>
        <v>3</v>
      </c>
      <c r="DM21" s="41">
        <f t="shared" si="3"/>
        <v>0</v>
      </c>
      <c r="DN21" s="28">
        <f t="shared" si="4"/>
        <v>0</v>
      </c>
      <c r="DO21" s="28">
        <f t="shared" si="5"/>
        <v>3</v>
      </c>
      <c r="DP21" s="28">
        <f t="shared" si="6"/>
        <v>0</v>
      </c>
      <c r="DQ21" s="28">
        <f t="shared" si="7"/>
        <v>0</v>
      </c>
      <c r="DR21" s="28">
        <f t="shared" si="8"/>
        <v>3</v>
      </c>
      <c r="DS21" s="42">
        <f t="shared" si="9"/>
        <v>0</v>
      </c>
      <c r="DT21" s="42">
        <f t="shared" si="10"/>
        <v>0</v>
      </c>
      <c r="DU21" s="42">
        <f t="shared" si="11"/>
        <v>3</v>
      </c>
      <c r="DV21" s="42">
        <f t="shared" si="12"/>
        <v>0</v>
      </c>
      <c r="DW21" s="42">
        <f t="shared" si="13"/>
        <v>0</v>
      </c>
      <c r="DX21" s="43">
        <f t="shared" si="14"/>
        <v>20</v>
      </c>
      <c r="DY21" s="42">
        <f>IF(DX21&lt;&gt;20,RANK(DX21,$DX$4:$DX$23,1)+COUNTIF(DX$4:DX21,DX21)-1,20)</f>
        <v>20</v>
      </c>
      <c r="DZ21" s="44">
        <f t="shared" si="15"/>
        <v>0</v>
      </c>
      <c r="EA21" s="45" t="str">
        <f t="shared" si="16"/>
        <v>-</v>
      </c>
      <c r="EB21" s="24"/>
      <c r="EC21" s="104"/>
      <c r="ED21" s="103">
        <f t="shared" si="38"/>
        <v>0</v>
      </c>
      <c r="EE21" s="103">
        <f t="shared" si="39"/>
        <v>0</v>
      </c>
      <c r="EF21" s="103">
        <f t="shared" si="37"/>
        <v>0</v>
      </c>
    </row>
    <row r="22" spans="1:136" ht="16" customHeight="1" x14ac:dyDescent="0.15">
      <c r="A22" s="10"/>
      <c r="B22" s="10"/>
      <c r="C22" s="120"/>
      <c r="D22" s="329" t="str">
        <f>classi!B191</f>
        <v>FS3_19</v>
      </c>
      <c r="E22" s="46"/>
      <c r="F22" s="25">
        <f>classi!C191</f>
        <v>0</v>
      </c>
      <c r="G22" s="25">
        <f>classi!D191</f>
        <v>0</v>
      </c>
      <c r="H22" s="330">
        <f>classi!E191</f>
        <v>0</v>
      </c>
      <c r="I22" s="324"/>
      <c r="J22" s="46"/>
      <c r="K22" s="156"/>
      <c r="L22" s="397">
        <f t="shared" si="17"/>
        <v>3</v>
      </c>
      <c r="M22" s="405">
        <f t="shared" si="18"/>
        <v>0</v>
      </c>
      <c r="N22" s="338">
        <v>0</v>
      </c>
      <c r="O22" s="105">
        <v>0</v>
      </c>
      <c r="P22" s="105">
        <v>0</v>
      </c>
      <c r="Q22" s="27"/>
      <c r="R22" s="28">
        <f t="shared" si="19"/>
        <v>0</v>
      </c>
      <c r="S22" s="105">
        <v>0</v>
      </c>
      <c r="T22" s="105">
        <v>0</v>
      </c>
      <c r="U22" s="105">
        <v>0</v>
      </c>
      <c r="V22" s="27"/>
      <c r="W22" s="28">
        <f t="shared" si="20"/>
        <v>0</v>
      </c>
      <c r="X22" s="105">
        <v>0</v>
      </c>
      <c r="Y22" s="105">
        <v>0</v>
      </c>
      <c r="Z22" s="105">
        <v>0</v>
      </c>
      <c r="AA22" s="27"/>
      <c r="AB22" s="28">
        <f t="shared" si="21"/>
        <v>0</v>
      </c>
      <c r="AC22" s="105">
        <v>0</v>
      </c>
      <c r="AD22" s="105">
        <v>0</v>
      </c>
      <c r="AE22" s="105">
        <v>0</v>
      </c>
      <c r="AF22" s="27"/>
      <c r="AG22" s="339">
        <f t="shared" si="22"/>
        <v>0</v>
      </c>
      <c r="AH22" s="342">
        <v>0</v>
      </c>
      <c r="AI22" s="107">
        <v>0</v>
      </c>
      <c r="AJ22" s="107">
        <v>0</v>
      </c>
      <c r="AK22" s="27"/>
      <c r="AL22" s="28">
        <f t="shared" si="23"/>
        <v>0</v>
      </c>
      <c r="AM22" s="107">
        <v>0</v>
      </c>
      <c r="AN22" s="107">
        <v>0</v>
      </c>
      <c r="AO22" s="107">
        <v>0</v>
      </c>
      <c r="AP22" s="27"/>
      <c r="AQ22" s="28">
        <f t="shared" si="24"/>
        <v>0</v>
      </c>
      <c r="AR22" s="107">
        <v>0</v>
      </c>
      <c r="AS22" s="107">
        <v>0</v>
      </c>
      <c r="AT22" s="107">
        <v>0</v>
      </c>
      <c r="AU22" s="27"/>
      <c r="AV22" s="28">
        <f t="shared" si="25"/>
        <v>0</v>
      </c>
      <c r="AW22" s="107">
        <v>0</v>
      </c>
      <c r="AX22" s="107">
        <v>0</v>
      </c>
      <c r="AY22" s="107">
        <v>0</v>
      </c>
      <c r="AZ22" s="27"/>
      <c r="BA22" s="339">
        <f t="shared" si="26"/>
        <v>0</v>
      </c>
      <c r="BB22" s="346">
        <f t="shared" si="27"/>
        <v>0</v>
      </c>
      <c r="BC22" s="350">
        <v>0</v>
      </c>
      <c r="BD22" s="29">
        <v>0</v>
      </c>
      <c r="BE22" s="29">
        <v>0</v>
      </c>
      <c r="BF22" s="30"/>
      <c r="BG22" s="28">
        <f t="shared" si="28"/>
        <v>0</v>
      </c>
      <c r="BH22" s="29">
        <v>0</v>
      </c>
      <c r="BI22" s="29">
        <v>0</v>
      </c>
      <c r="BJ22" s="29">
        <v>0</v>
      </c>
      <c r="BK22" s="30"/>
      <c r="BL22" s="28">
        <f t="shared" si="29"/>
        <v>0</v>
      </c>
      <c r="BM22" s="29">
        <v>0</v>
      </c>
      <c r="BN22" s="29">
        <v>0</v>
      </c>
      <c r="BO22" s="29">
        <v>0</v>
      </c>
      <c r="BP22" s="30"/>
      <c r="BQ22" s="28">
        <f t="shared" si="30"/>
        <v>0</v>
      </c>
      <c r="BR22" s="29">
        <v>0</v>
      </c>
      <c r="BS22" s="29">
        <v>0</v>
      </c>
      <c r="BT22" s="29">
        <v>0</v>
      </c>
      <c r="BU22" s="30"/>
      <c r="BV22" s="28">
        <f t="shared" si="31"/>
        <v>0</v>
      </c>
      <c r="BW22" s="31">
        <v>0</v>
      </c>
      <c r="BX22" s="31">
        <v>0</v>
      </c>
      <c r="BY22" s="31">
        <v>0</v>
      </c>
      <c r="BZ22" s="30"/>
      <c r="CA22" s="28">
        <f t="shared" si="32"/>
        <v>0</v>
      </c>
      <c r="CB22" s="31">
        <v>0</v>
      </c>
      <c r="CC22" s="31">
        <v>0</v>
      </c>
      <c r="CD22" s="31">
        <v>0</v>
      </c>
      <c r="CE22" s="32"/>
      <c r="CF22" s="33">
        <f t="shared" si="33"/>
        <v>0</v>
      </c>
      <c r="CG22" s="34"/>
      <c r="CH22" s="35"/>
      <c r="CI22" s="35"/>
      <c r="CJ22" s="30"/>
      <c r="CK22" s="35"/>
      <c r="CL22" s="35"/>
      <c r="CM22" s="35"/>
      <c r="CN22" s="30"/>
      <c r="CO22" s="35"/>
      <c r="CP22" s="35"/>
      <c r="CQ22" s="35"/>
      <c r="CR22" s="30"/>
      <c r="CS22" s="35"/>
      <c r="CT22" s="35"/>
      <c r="CU22" s="35"/>
      <c r="CV22" s="30"/>
      <c r="CW22" s="35"/>
      <c r="CX22" s="35"/>
      <c r="CY22" s="35"/>
      <c r="CZ22" s="30"/>
      <c r="DA22" s="35"/>
      <c r="DB22" s="35"/>
      <c r="DC22" s="35"/>
      <c r="DD22" s="36"/>
      <c r="DE22" s="37"/>
      <c r="DF22" s="38">
        <f t="shared" si="34"/>
        <v>0</v>
      </c>
      <c r="DG22" s="39">
        <f t="shared" si="35"/>
        <v>0</v>
      </c>
      <c r="DH22" s="39">
        <f t="shared" si="36"/>
        <v>0</v>
      </c>
      <c r="DI22" s="27"/>
      <c r="DJ22" s="351">
        <f t="shared" si="0"/>
        <v>0</v>
      </c>
      <c r="DK22" s="158">
        <f t="shared" si="1"/>
        <v>0</v>
      </c>
      <c r="DL22" s="110">
        <f t="shared" si="2"/>
        <v>3</v>
      </c>
      <c r="DM22" s="41">
        <f t="shared" si="3"/>
        <v>0</v>
      </c>
      <c r="DN22" s="28">
        <f t="shared" si="4"/>
        <v>0</v>
      </c>
      <c r="DO22" s="28">
        <f t="shared" si="5"/>
        <v>3</v>
      </c>
      <c r="DP22" s="28">
        <f t="shared" si="6"/>
        <v>0</v>
      </c>
      <c r="DQ22" s="28">
        <f t="shared" si="7"/>
        <v>0</v>
      </c>
      <c r="DR22" s="28">
        <f t="shared" si="8"/>
        <v>3</v>
      </c>
      <c r="DS22" s="42">
        <f t="shared" si="9"/>
        <v>0</v>
      </c>
      <c r="DT22" s="42">
        <f t="shared" si="10"/>
        <v>0</v>
      </c>
      <c r="DU22" s="42">
        <f t="shared" si="11"/>
        <v>3</v>
      </c>
      <c r="DV22" s="42">
        <f t="shared" si="12"/>
        <v>0</v>
      </c>
      <c r="DW22" s="42">
        <f t="shared" si="13"/>
        <v>0</v>
      </c>
      <c r="DX22" s="43">
        <f t="shared" si="14"/>
        <v>20</v>
      </c>
      <c r="DY22" s="42">
        <f>IF(DX22&lt;&gt;20,RANK(DX22,$DX$4:$DX$23,1)+COUNTIF(DX$4:DX22,DX22)-1,20)</f>
        <v>20</v>
      </c>
      <c r="DZ22" s="44">
        <f t="shared" si="15"/>
        <v>0</v>
      </c>
      <c r="EA22" s="45" t="str">
        <f t="shared" si="16"/>
        <v>-</v>
      </c>
      <c r="EB22" s="24"/>
      <c r="EC22" s="104"/>
      <c r="ED22" s="103">
        <f t="shared" si="38"/>
        <v>0</v>
      </c>
      <c r="EE22" s="103">
        <f t="shared" si="39"/>
        <v>0</v>
      </c>
      <c r="EF22" s="103">
        <f t="shared" si="37"/>
        <v>0</v>
      </c>
    </row>
    <row r="23" spans="1:136" ht="16.5" customHeight="1" thickBot="1" x14ac:dyDescent="0.2">
      <c r="A23" s="10"/>
      <c r="B23" s="104"/>
      <c r="C23" s="121"/>
      <c r="D23" s="332" t="str">
        <f>classi!B192</f>
        <v>FS3_20</v>
      </c>
      <c r="E23" s="92"/>
      <c r="F23" s="93">
        <f>classi!C192</f>
        <v>0</v>
      </c>
      <c r="G23" s="93">
        <f>classi!D192</f>
        <v>0</v>
      </c>
      <c r="H23" s="333">
        <f>classi!E192</f>
        <v>0</v>
      </c>
      <c r="I23" s="370"/>
      <c r="J23" s="47"/>
      <c r="K23" s="157"/>
      <c r="L23" s="398">
        <f t="shared" si="17"/>
        <v>3</v>
      </c>
      <c r="M23" s="407">
        <f t="shared" si="18"/>
        <v>0</v>
      </c>
      <c r="N23" s="340">
        <v>0</v>
      </c>
      <c r="O23" s="106">
        <v>0</v>
      </c>
      <c r="P23" s="106">
        <v>0</v>
      </c>
      <c r="Q23" s="94"/>
      <c r="R23" s="95">
        <f t="shared" si="19"/>
        <v>0</v>
      </c>
      <c r="S23" s="106">
        <v>0</v>
      </c>
      <c r="T23" s="106">
        <v>0</v>
      </c>
      <c r="U23" s="106">
        <v>0</v>
      </c>
      <c r="V23" s="94"/>
      <c r="W23" s="95">
        <f t="shared" si="20"/>
        <v>0</v>
      </c>
      <c r="X23" s="106">
        <v>0</v>
      </c>
      <c r="Y23" s="106">
        <v>0</v>
      </c>
      <c r="Z23" s="106">
        <v>0</v>
      </c>
      <c r="AA23" s="94"/>
      <c r="AB23" s="95">
        <f t="shared" si="21"/>
        <v>0</v>
      </c>
      <c r="AC23" s="106">
        <v>0</v>
      </c>
      <c r="AD23" s="106">
        <v>0</v>
      </c>
      <c r="AE23" s="106">
        <v>0</v>
      </c>
      <c r="AF23" s="94"/>
      <c r="AG23" s="341">
        <f t="shared" si="22"/>
        <v>0</v>
      </c>
      <c r="AH23" s="343">
        <v>0</v>
      </c>
      <c r="AI23" s="108">
        <v>0</v>
      </c>
      <c r="AJ23" s="108">
        <v>0</v>
      </c>
      <c r="AK23" s="94"/>
      <c r="AL23" s="95">
        <f t="shared" si="23"/>
        <v>0</v>
      </c>
      <c r="AM23" s="108">
        <v>0</v>
      </c>
      <c r="AN23" s="108">
        <v>0</v>
      </c>
      <c r="AO23" s="108">
        <v>0</v>
      </c>
      <c r="AP23" s="94"/>
      <c r="AQ23" s="95">
        <f t="shared" si="24"/>
        <v>0</v>
      </c>
      <c r="AR23" s="108">
        <v>0</v>
      </c>
      <c r="AS23" s="108">
        <v>0</v>
      </c>
      <c r="AT23" s="108">
        <v>0</v>
      </c>
      <c r="AU23" s="94"/>
      <c r="AV23" s="95">
        <f t="shared" si="25"/>
        <v>0</v>
      </c>
      <c r="AW23" s="108">
        <v>0</v>
      </c>
      <c r="AX23" s="108">
        <v>0</v>
      </c>
      <c r="AY23" s="108">
        <v>0</v>
      </c>
      <c r="AZ23" s="94"/>
      <c r="BA23" s="341">
        <f t="shared" si="26"/>
        <v>0</v>
      </c>
      <c r="BB23" s="347">
        <f t="shared" si="27"/>
        <v>0</v>
      </c>
      <c r="BC23" s="352">
        <v>0</v>
      </c>
      <c r="BD23" s="98">
        <v>0</v>
      </c>
      <c r="BE23" s="98"/>
      <c r="BF23" s="122"/>
      <c r="BG23" s="95">
        <f t="shared" si="28"/>
        <v>0</v>
      </c>
      <c r="BH23" s="98">
        <v>0</v>
      </c>
      <c r="BI23" s="98">
        <v>0</v>
      </c>
      <c r="BJ23" s="98">
        <v>0</v>
      </c>
      <c r="BK23" s="122"/>
      <c r="BL23" s="95">
        <f t="shared" si="29"/>
        <v>0</v>
      </c>
      <c r="BM23" s="98">
        <v>0</v>
      </c>
      <c r="BN23" s="98">
        <v>0</v>
      </c>
      <c r="BO23" s="98">
        <v>0</v>
      </c>
      <c r="BP23" s="122"/>
      <c r="BQ23" s="95">
        <f t="shared" si="30"/>
        <v>0</v>
      </c>
      <c r="BR23" s="98">
        <v>0</v>
      </c>
      <c r="BS23" s="98">
        <v>0</v>
      </c>
      <c r="BT23" s="98">
        <v>0</v>
      </c>
      <c r="BU23" s="122"/>
      <c r="BV23" s="95">
        <f t="shared" si="31"/>
        <v>0</v>
      </c>
      <c r="BW23" s="99">
        <v>0</v>
      </c>
      <c r="BX23" s="99">
        <v>0</v>
      </c>
      <c r="BY23" s="99">
        <v>0</v>
      </c>
      <c r="BZ23" s="122"/>
      <c r="CA23" s="95">
        <f t="shared" si="32"/>
        <v>0</v>
      </c>
      <c r="CB23" s="99">
        <v>0</v>
      </c>
      <c r="CC23" s="99">
        <v>0</v>
      </c>
      <c r="CD23" s="99">
        <v>0</v>
      </c>
      <c r="CE23" s="123"/>
      <c r="CF23" s="100">
        <f t="shared" si="33"/>
        <v>0</v>
      </c>
      <c r="CG23" s="101"/>
      <c r="CH23" s="102"/>
      <c r="CI23" s="102"/>
      <c r="CJ23" s="122"/>
      <c r="CK23" s="102"/>
      <c r="CL23" s="102"/>
      <c r="CM23" s="102"/>
      <c r="CN23" s="122"/>
      <c r="CO23" s="102"/>
      <c r="CP23" s="102"/>
      <c r="CQ23" s="102"/>
      <c r="CR23" s="122"/>
      <c r="CS23" s="102"/>
      <c r="CT23" s="102"/>
      <c r="CU23" s="102"/>
      <c r="CV23" s="122"/>
      <c r="CW23" s="102"/>
      <c r="CX23" s="102"/>
      <c r="CY23" s="102"/>
      <c r="CZ23" s="122"/>
      <c r="DA23" s="102"/>
      <c r="DB23" s="102"/>
      <c r="DC23" s="102"/>
      <c r="DD23" s="124"/>
      <c r="DE23" s="125"/>
      <c r="DF23" s="38">
        <f t="shared" si="34"/>
        <v>0</v>
      </c>
      <c r="DG23" s="39">
        <f t="shared" si="35"/>
        <v>0</v>
      </c>
      <c r="DH23" s="39">
        <f t="shared" si="36"/>
        <v>0</v>
      </c>
      <c r="DI23" s="94"/>
      <c r="DJ23" s="353">
        <f t="shared" si="0"/>
        <v>0</v>
      </c>
      <c r="DK23" s="159">
        <f t="shared" si="1"/>
        <v>0</v>
      </c>
      <c r="DL23" s="111">
        <f t="shared" si="2"/>
        <v>3</v>
      </c>
      <c r="DM23" s="50">
        <f t="shared" si="3"/>
        <v>0</v>
      </c>
      <c r="DN23" s="48">
        <f t="shared" si="4"/>
        <v>0</v>
      </c>
      <c r="DO23" s="48">
        <f t="shared" si="5"/>
        <v>3</v>
      </c>
      <c r="DP23" s="48">
        <f t="shared" si="6"/>
        <v>0</v>
      </c>
      <c r="DQ23" s="48">
        <f t="shared" si="7"/>
        <v>0</v>
      </c>
      <c r="DR23" s="48">
        <f t="shared" si="8"/>
        <v>3</v>
      </c>
      <c r="DS23" s="51">
        <f t="shared" si="9"/>
        <v>0</v>
      </c>
      <c r="DT23" s="51">
        <f t="shared" si="10"/>
        <v>0</v>
      </c>
      <c r="DU23" s="52">
        <f t="shared" si="11"/>
        <v>3</v>
      </c>
      <c r="DV23" s="51">
        <f t="shared" si="12"/>
        <v>0</v>
      </c>
      <c r="DW23" s="51">
        <f t="shared" si="13"/>
        <v>0</v>
      </c>
      <c r="DX23" s="52">
        <f t="shared" si="14"/>
        <v>20</v>
      </c>
      <c r="DY23" s="51">
        <f>IF(DX23&lt;&gt;20,RANK(DX23,$DX$4:$DX$23,1)+COUNTIF(DX$4:DX23,DX23)-1,20)</f>
        <v>20</v>
      </c>
      <c r="DZ23" s="53">
        <f t="shared" si="15"/>
        <v>0</v>
      </c>
      <c r="EA23" s="54" t="str">
        <f t="shared" si="16"/>
        <v>-</v>
      </c>
      <c r="EB23" s="24"/>
      <c r="EC23" s="104"/>
      <c r="ED23" s="103">
        <f t="shared" si="38"/>
        <v>0</v>
      </c>
      <c r="EE23" s="103">
        <f t="shared" si="39"/>
        <v>0</v>
      </c>
      <c r="EF23" s="103">
        <f t="shared" si="37"/>
        <v>0</v>
      </c>
    </row>
    <row r="24" spans="1:136" ht="16.5" customHeight="1" x14ac:dyDescent="0.15">
      <c r="A24" s="10"/>
      <c r="B24" s="10"/>
      <c r="C24" s="120"/>
      <c r="D24" s="121"/>
      <c r="E24" s="121"/>
      <c r="F24" s="121"/>
      <c r="G24" s="121"/>
      <c r="H24" s="121"/>
      <c r="I24" s="213"/>
      <c r="J24" s="55"/>
      <c r="K24" s="208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215"/>
      <c r="AS24" s="215"/>
      <c r="AT24" s="215"/>
      <c r="AU24" s="215"/>
      <c r="AV24" s="215"/>
      <c r="AW24" s="121"/>
      <c r="AX24" s="215"/>
      <c r="AY24" s="215"/>
      <c r="AZ24" s="215"/>
      <c r="BA24" s="215"/>
      <c r="BB24" s="215"/>
      <c r="BC24" s="215"/>
      <c r="BD24" s="121"/>
      <c r="BE24" s="215"/>
      <c r="BF24" s="215"/>
      <c r="BG24" s="215"/>
      <c r="BH24" s="121"/>
      <c r="BI24" s="215"/>
      <c r="BJ24" s="215"/>
      <c r="BK24" s="215"/>
      <c r="BL24" s="365"/>
      <c r="BM24" s="365"/>
      <c r="BN24" s="218"/>
      <c r="BO24" s="365"/>
      <c r="BP24" s="365"/>
      <c r="BQ24" s="365"/>
      <c r="BR24" s="365"/>
      <c r="BS24" s="365"/>
      <c r="BT24" s="365"/>
      <c r="BU24" s="365"/>
      <c r="BV24" s="365"/>
      <c r="BW24" s="365"/>
      <c r="BX24" s="365"/>
      <c r="BY24" s="365"/>
      <c r="BZ24" s="365"/>
      <c r="CA24" s="365"/>
      <c r="CB24" s="365"/>
      <c r="CC24" s="365"/>
      <c r="CD24" s="365"/>
      <c r="CE24" s="365"/>
      <c r="CF24" s="365"/>
      <c r="CG24" s="365"/>
      <c r="CH24" s="365"/>
      <c r="CI24" s="365"/>
      <c r="CJ24" s="218"/>
      <c r="CK24" s="365"/>
      <c r="CL24" s="218"/>
      <c r="CM24" s="365"/>
      <c r="CN24" s="218"/>
      <c r="CO24" s="365"/>
      <c r="CP24" s="365"/>
      <c r="CQ24" s="365"/>
      <c r="CR24" s="365"/>
      <c r="CS24" s="365"/>
      <c r="CT24" s="365"/>
      <c r="CU24" s="365"/>
      <c r="CV24" s="218"/>
      <c r="CW24" s="365"/>
      <c r="CX24" s="218"/>
      <c r="CY24" s="365"/>
      <c r="CZ24" s="365"/>
      <c r="DA24" s="365"/>
      <c r="DB24" s="218"/>
      <c r="DC24" s="365"/>
      <c r="DD24" s="218"/>
      <c r="DE24" s="365"/>
      <c r="DF24" s="365"/>
      <c r="DG24" s="365"/>
      <c r="DH24" s="365"/>
      <c r="DI24" s="365"/>
      <c r="DJ24" s="365"/>
      <c r="DK24" s="210"/>
      <c r="DL24" s="210"/>
      <c r="DM24" s="230"/>
      <c r="DN24" s="219"/>
      <c r="DO24" s="219"/>
      <c r="DP24" s="219"/>
      <c r="DQ24" s="219"/>
      <c r="DR24" s="219"/>
      <c r="DS24" s="219"/>
      <c r="DT24" s="220">
        <f t="shared" si="10"/>
        <v>0</v>
      </c>
      <c r="DU24" s="221"/>
      <c r="DV24" s="219"/>
      <c r="DW24" s="219"/>
      <c r="DX24" s="219"/>
      <c r="DY24" s="219"/>
      <c r="DZ24" s="219"/>
      <c r="EA24" s="219"/>
      <c r="EB24" s="134"/>
      <c r="EC24" s="240"/>
      <c r="ED24" s="229"/>
      <c r="EE24" s="229"/>
    </row>
    <row r="25" spans="1:136" ht="16" customHeight="1" x14ac:dyDescent="0.15">
      <c r="A25" s="10"/>
      <c r="B25" s="104"/>
      <c r="C25" s="121"/>
      <c r="D25" s="121"/>
      <c r="E25" s="121"/>
      <c r="F25" s="121"/>
      <c r="G25" s="121"/>
      <c r="H25" s="121"/>
      <c r="I25" s="203"/>
      <c r="J25" s="8"/>
      <c r="K25" s="112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22"/>
      <c r="DN25" s="222"/>
      <c r="DO25" s="222"/>
      <c r="DP25" s="222"/>
      <c r="DQ25" s="222"/>
      <c r="DR25" s="222"/>
      <c r="DS25" s="121"/>
      <c r="DT25" s="121"/>
      <c r="DU25" s="121"/>
      <c r="DV25" s="121"/>
      <c r="DW25" s="121"/>
      <c r="DX25" s="121"/>
      <c r="DY25" s="121"/>
      <c r="DZ25" s="223"/>
      <c r="EA25" s="223"/>
      <c r="EB25" s="121"/>
      <c r="EC25" s="133"/>
      <c r="ED25" s="133"/>
      <c r="EE25" s="133"/>
      <c r="EF25" s="109"/>
    </row>
    <row r="26" spans="1:136" ht="16.5" customHeight="1" thickBot="1" x14ac:dyDescent="0.2">
      <c r="A26" s="10"/>
      <c r="B26" s="10"/>
      <c r="C26" s="120"/>
      <c r="D26" s="121"/>
      <c r="E26" s="121"/>
      <c r="F26" s="121"/>
      <c r="G26" s="121"/>
      <c r="H26" s="121"/>
      <c r="I26" s="211"/>
      <c r="J26" s="134"/>
      <c r="K26" s="117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22"/>
      <c r="DN26" s="222"/>
      <c r="DO26" s="222"/>
      <c r="DP26" s="222"/>
      <c r="DQ26" s="222"/>
      <c r="DR26" s="222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33"/>
      <c r="ED26" s="133"/>
      <c r="EE26" s="133"/>
      <c r="EF26" s="109"/>
    </row>
    <row r="27" spans="1:136" ht="17" customHeight="1" thickBot="1" x14ac:dyDescent="0.2">
      <c r="A27" s="10"/>
      <c r="B27" s="10"/>
      <c r="C27" s="120"/>
      <c r="D27" s="255" t="str">
        <f>D2</f>
        <v>Freestyle 3</v>
      </c>
      <c r="E27" s="256"/>
      <c r="F27" s="257"/>
      <c r="G27" s="258"/>
      <c r="H27" s="259"/>
      <c r="I27" s="260"/>
      <c r="J27" s="261"/>
      <c r="K27" s="262"/>
      <c r="L27" s="410"/>
      <c r="M27" s="410"/>
      <c r="N27" s="536" t="s">
        <v>21</v>
      </c>
      <c r="O27" s="537"/>
      <c r="P27" s="537"/>
      <c r="Q27" s="538"/>
      <c r="R27" s="533" t="s">
        <v>22</v>
      </c>
      <c r="S27" s="534"/>
      <c r="T27" s="534"/>
      <c r="U27" s="534"/>
      <c r="V27" s="535"/>
      <c r="W27" s="498" t="s">
        <v>23</v>
      </c>
      <c r="X27" s="499"/>
      <c r="Y27" s="499"/>
      <c r="Z27" s="499"/>
      <c r="AA27" s="499"/>
      <c r="AB27" s="499"/>
      <c r="AC27" s="499"/>
      <c r="AD27" s="500"/>
      <c r="AE27" s="474" t="s">
        <v>101</v>
      </c>
      <c r="AF27" s="474"/>
      <c r="AG27" s="474"/>
      <c r="AH27" s="475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33"/>
      <c r="ED27" s="133"/>
      <c r="EE27" s="133"/>
      <c r="EF27" s="109"/>
    </row>
    <row r="28" spans="1:136" ht="17" customHeight="1" thickBot="1" x14ac:dyDescent="0.2">
      <c r="A28" s="10"/>
      <c r="B28" s="10"/>
      <c r="C28" s="120"/>
      <c r="D28" s="263" t="s">
        <v>47</v>
      </c>
      <c r="E28" s="63"/>
      <c r="F28" s="64" t="s">
        <v>2</v>
      </c>
      <c r="G28" s="64" t="s">
        <v>3</v>
      </c>
      <c r="H28" s="64" t="s">
        <v>18</v>
      </c>
      <c r="I28" s="65"/>
      <c r="J28" s="65"/>
      <c r="K28" s="66"/>
      <c r="L28" s="393"/>
      <c r="M28" s="393"/>
      <c r="N28" s="67" t="s">
        <v>24</v>
      </c>
      <c r="O28" s="68" t="s">
        <v>25</v>
      </c>
      <c r="P28" s="68" t="s">
        <v>26</v>
      </c>
      <c r="Q28" s="69" t="s">
        <v>27</v>
      </c>
      <c r="R28" s="67" t="s">
        <v>28</v>
      </c>
      <c r="S28" s="68" t="s">
        <v>29</v>
      </c>
      <c r="T28" s="68" t="s">
        <v>30</v>
      </c>
      <c r="U28" s="68" t="s">
        <v>31</v>
      </c>
      <c r="V28" s="188" t="s">
        <v>57</v>
      </c>
      <c r="W28" s="192" t="s">
        <v>32</v>
      </c>
      <c r="X28" s="140" t="s">
        <v>33</v>
      </c>
      <c r="Y28" s="242" t="s">
        <v>110</v>
      </c>
      <c r="Z28" s="140" t="s">
        <v>34</v>
      </c>
      <c r="AA28" s="140" t="s">
        <v>58</v>
      </c>
      <c r="AB28" s="140" t="s">
        <v>59</v>
      </c>
      <c r="AC28" s="141" t="s">
        <v>60</v>
      </c>
      <c r="AD28" s="193" t="s">
        <v>61</v>
      </c>
      <c r="AE28" s="244" t="s">
        <v>95</v>
      </c>
      <c r="AF28" s="71" t="s">
        <v>1</v>
      </c>
      <c r="AG28" s="147" t="s">
        <v>100</v>
      </c>
      <c r="AH28" s="154" t="s">
        <v>44</v>
      </c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33"/>
      <c r="ED28" s="133"/>
      <c r="EE28" s="133"/>
      <c r="EF28" s="109"/>
    </row>
    <row r="29" spans="1:136" ht="16.5" customHeight="1" x14ac:dyDescent="0.15">
      <c r="A29" s="10"/>
      <c r="B29" s="10"/>
      <c r="C29" s="254">
        <v>1</v>
      </c>
      <c r="D29" s="264">
        <f t="shared" ref="D29:D38" si="40">IF(AC29="-",INDEX(DX$1:DX$23,MATCH(C29,$DY$1:$DY$23,0)),AC29)</f>
        <v>1</v>
      </c>
      <c r="E29" s="73"/>
      <c r="F29" s="74" t="str">
        <f t="shared" ref="F29:F38" si="41">INDEX(F$1:F$23,MATCH(C29,$DY$1:$DY$23,0))</f>
        <v>Barbara</v>
      </c>
      <c r="G29" s="74" t="str">
        <f t="shared" ref="G29:G38" si="42">INDEX(G$1:G$23,MATCH(C29,$DY$1:$DY$23,0))</f>
        <v>Cristallini</v>
      </c>
      <c r="H29" s="74" t="str">
        <f t="shared" ref="H29:H38" si="43">INDEX(H$1:H$23,MATCH(C29,$DY$1:$DY$23,0))</f>
        <v>Ksami</v>
      </c>
      <c r="I29" s="73"/>
      <c r="J29" s="73"/>
      <c r="K29" s="75"/>
      <c r="L29" s="394"/>
      <c r="M29" s="394"/>
      <c r="N29" s="76">
        <f t="shared" ref="N29:N38" si="44">INDEX(R$1:R$23,MATCH(C29,$DY$1:$DY$23,0))</f>
        <v>23</v>
      </c>
      <c r="O29" s="77">
        <f t="shared" ref="O29:O38" si="45">INDEX(W$1:W$23,MATCH(C29,$DY$1:$DY$23,0))</f>
        <v>23.333333333333332</v>
      </c>
      <c r="P29" s="77">
        <f t="shared" ref="P29:P38" si="46">INDEX(AB$1:AB$23,MATCH(C29,$DY$1:$DY$23,0))</f>
        <v>21.666666666666668</v>
      </c>
      <c r="Q29" s="78">
        <f t="shared" ref="Q29:Q38" si="47">INDEX(AG$1:AG$23,MATCH(C29,$DY$1:$DY$23,0))</f>
        <v>23</v>
      </c>
      <c r="R29" s="76">
        <f t="shared" ref="R29:R38" si="48">INDEX(AL$1:AL$23,MATCH(C29,$DY$1:$DY$23,0))</f>
        <v>22.666666666666668</v>
      </c>
      <c r="S29" s="77">
        <f t="shared" ref="S29:S38" si="49">INDEX(AQ$1:AQ$23,MATCH(C29,$DY$1:$DY$23,0))</f>
        <v>23.333333333333332</v>
      </c>
      <c r="T29" s="77">
        <f t="shared" ref="T29:T38" si="50">INDEX(AV$1:AV$23,MATCH(C29,$DY$1:$DY$23,0))</f>
        <v>22.333333333333332</v>
      </c>
      <c r="U29" s="163">
        <f t="shared" ref="U29:U38" si="51">INDEX(BA$1:BA$23,MATCH(C29,$DY$1:$DY$23,0))</f>
        <v>23</v>
      </c>
      <c r="V29" s="189">
        <f t="shared" ref="V29:V38" si="52">INDEX(BB$1:BB$23,MATCH(C29,$DY$1:$DY$23,0))</f>
        <v>182.33333333333334</v>
      </c>
      <c r="W29" s="194">
        <f t="shared" ref="W29:W38" si="53">INDEX(BG$1:BG$23,MATCH(C29,$DY$1:$DY$23,0))</f>
        <v>0.33333333333333331</v>
      </c>
      <c r="X29" s="77">
        <f>INDEX(BL$1:BL$23,MATCH(C29,$DY$1:$DY$23,0))</f>
        <v>0</v>
      </c>
      <c r="Y29" s="77">
        <f t="shared" ref="Y29:Y38" si="54">INDEX(BQ$1:BQ$23,MATCH(C29,$DY$1:$DY$23,0))</f>
        <v>3.3333333333333333E-2</v>
      </c>
      <c r="Z29" s="77">
        <f t="shared" ref="Z29:Z38" si="55">INDEX(BV$1:BV$23,MATCH(C29,$DY$1:$DY$23,0))</f>
        <v>0</v>
      </c>
      <c r="AA29" s="77">
        <f t="shared" ref="AA29:AA38" si="56">INDEX(CA$1:CA$23,MATCH(C29,$DY$1:$DY$23,0))</f>
        <v>0</v>
      </c>
      <c r="AB29" s="163">
        <f t="shared" ref="AB29:AB38" si="57">INDEX(CF$1:CF$23,MATCH(C29,$DY$1:$DY$23,0))</f>
        <v>0</v>
      </c>
      <c r="AC29" s="186" t="str">
        <f t="shared" ref="AC29:AC38" si="58">INDEX(EA$1:EA$23,MATCH(C29,$DY$1:$DY$23,0))</f>
        <v>-</v>
      </c>
      <c r="AD29" s="195">
        <f t="shared" ref="AD29:AD38" si="59">INDEX(DJ$1:DJ$23,MATCH(C29,$DY$1:$DY$23,0))</f>
        <v>0.36666666666666664</v>
      </c>
      <c r="AE29" s="245">
        <f t="shared" ref="AE29:AE38" si="60">INDEX(DK$1:DK$23,MATCH(C29,$DY$1:$DY$23,0))</f>
        <v>181.96666666666667</v>
      </c>
      <c r="AF29" s="79" t="str">
        <f t="shared" ref="AF29:AF38" si="61">INDEX(D$1:D$23,MATCH(C29,$DY$1:$DY$23,0))</f>
        <v>FS3_1</v>
      </c>
      <c r="AG29" s="80">
        <f t="shared" ref="AG29:AG38" si="62">INDEX(DZ$1:DZ$23,MATCH(C29,$DY$1:$DY$23,0))</f>
        <v>1</v>
      </c>
      <c r="AH29" s="272" t="str">
        <f>IF(AE29&gt;=150,"Point","-")</f>
        <v>Point</v>
      </c>
      <c r="AI29" s="226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33"/>
      <c r="ED29" s="133"/>
      <c r="EE29" s="133"/>
      <c r="EF29" s="109"/>
    </row>
    <row r="30" spans="1:136" ht="16" customHeight="1" x14ac:dyDescent="0.15">
      <c r="A30" s="10"/>
      <c r="B30" s="10"/>
      <c r="C30" s="254">
        <v>2</v>
      </c>
      <c r="D30" s="265">
        <f t="shared" si="40"/>
        <v>2</v>
      </c>
      <c r="E30" s="46"/>
      <c r="F30" s="82" t="str">
        <f t="shared" si="41"/>
        <v>Sabrina</v>
      </c>
      <c r="G30" s="82" t="str">
        <f t="shared" si="42"/>
        <v>Riccardi</v>
      </c>
      <c r="H30" s="82" t="str">
        <f t="shared" si="43"/>
        <v>Sky</v>
      </c>
      <c r="I30" s="46"/>
      <c r="J30" s="46"/>
      <c r="K30" s="83"/>
      <c r="L30" s="359"/>
      <c r="M30" s="359"/>
      <c r="N30" s="41">
        <f t="shared" si="44"/>
        <v>20</v>
      </c>
      <c r="O30" s="28">
        <f t="shared" si="45"/>
        <v>19.666666666666668</v>
      </c>
      <c r="P30" s="28">
        <f t="shared" si="46"/>
        <v>20.333333333333332</v>
      </c>
      <c r="Q30" s="40">
        <f t="shared" si="47"/>
        <v>19.666666666666668</v>
      </c>
      <c r="R30" s="41">
        <f t="shared" si="48"/>
        <v>19.666666666666668</v>
      </c>
      <c r="S30" s="28">
        <f t="shared" si="49"/>
        <v>18.333333333333332</v>
      </c>
      <c r="T30" s="28">
        <f t="shared" si="50"/>
        <v>19</v>
      </c>
      <c r="U30" s="164">
        <f t="shared" si="51"/>
        <v>19.333333333333332</v>
      </c>
      <c r="V30" s="190">
        <f t="shared" si="52"/>
        <v>156.00000000000003</v>
      </c>
      <c r="W30" s="196">
        <f t="shared" si="53"/>
        <v>0.76666666666666661</v>
      </c>
      <c r="X30" s="28">
        <f>INDEX(BL1:BL39,MATCH(C30,$DY1:$DY39,0))</f>
        <v>0</v>
      </c>
      <c r="Y30" s="28">
        <f t="shared" si="54"/>
        <v>0</v>
      </c>
      <c r="Z30" s="28">
        <f t="shared" si="55"/>
        <v>0</v>
      </c>
      <c r="AA30" s="28">
        <f t="shared" si="56"/>
        <v>0</v>
      </c>
      <c r="AB30" s="164">
        <f t="shared" si="57"/>
        <v>0</v>
      </c>
      <c r="AC30" s="187" t="str">
        <f t="shared" si="58"/>
        <v>-</v>
      </c>
      <c r="AD30" s="197">
        <f t="shared" si="59"/>
        <v>0.76666666666666661</v>
      </c>
      <c r="AE30" s="173">
        <f t="shared" si="60"/>
        <v>155.23333333333335</v>
      </c>
      <c r="AF30" s="43" t="str">
        <f t="shared" si="61"/>
        <v>FS3_2</v>
      </c>
      <c r="AG30" s="44">
        <f t="shared" si="62"/>
        <v>0.8530866459058436</v>
      </c>
      <c r="AH30" s="273" t="str">
        <f t="shared" ref="AH30:AH38" si="63">IF(AE30&gt;=150,"Point","-")</f>
        <v>Point</v>
      </c>
      <c r="AI30" s="239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33"/>
      <c r="ED30" s="133"/>
      <c r="EE30" s="133"/>
      <c r="EF30" s="109"/>
    </row>
    <row r="31" spans="1:136" ht="16" customHeight="1" x14ac:dyDescent="0.15">
      <c r="A31" s="10"/>
      <c r="B31" s="10"/>
      <c r="C31" s="254">
        <v>3</v>
      </c>
      <c r="D31" s="265" t="e">
        <f t="shared" si="40"/>
        <v>#N/A</v>
      </c>
      <c r="E31" s="46"/>
      <c r="F31" s="82" t="e">
        <f t="shared" si="41"/>
        <v>#N/A</v>
      </c>
      <c r="G31" s="82" t="e">
        <f t="shared" si="42"/>
        <v>#N/A</v>
      </c>
      <c r="H31" s="82" t="e">
        <f t="shared" si="43"/>
        <v>#N/A</v>
      </c>
      <c r="I31" s="46"/>
      <c r="J31" s="46"/>
      <c r="K31" s="83"/>
      <c r="L31" s="359"/>
      <c r="M31" s="359"/>
      <c r="N31" s="41" t="e">
        <f t="shared" si="44"/>
        <v>#N/A</v>
      </c>
      <c r="O31" s="28" t="e">
        <f t="shared" si="45"/>
        <v>#N/A</v>
      </c>
      <c r="P31" s="28" t="e">
        <f t="shared" si="46"/>
        <v>#N/A</v>
      </c>
      <c r="Q31" s="40" t="e">
        <f t="shared" si="47"/>
        <v>#N/A</v>
      </c>
      <c r="R31" s="41" t="e">
        <f t="shared" si="48"/>
        <v>#N/A</v>
      </c>
      <c r="S31" s="28" t="e">
        <f t="shared" si="49"/>
        <v>#N/A</v>
      </c>
      <c r="T31" s="28" t="e">
        <f t="shared" si="50"/>
        <v>#N/A</v>
      </c>
      <c r="U31" s="164" t="e">
        <f t="shared" si="51"/>
        <v>#N/A</v>
      </c>
      <c r="V31" s="190" t="e">
        <f t="shared" si="52"/>
        <v>#N/A</v>
      </c>
      <c r="W31" s="196" t="e">
        <f t="shared" si="53"/>
        <v>#N/A</v>
      </c>
      <c r="X31" s="28" t="e">
        <f>INDEX(BL1:BL39,MATCH(C31,$DY1:$DY39,0))</f>
        <v>#N/A</v>
      </c>
      <c r="Y31" s="28" t="e">
        <f t="shared" si="54"/>
        <v>#N/A</v>
      </c>
      <c r="Z31" s="28" t="e">
        <f t="shared" si="55"/>
        <v>#N/A</v>
      </c>
      <c r="AA31" s="28" t="e">
        <f t="shared" si="56"/>
        <v>#N/A</v>
      </c>
      <c r="AB31" s="164" t="e">
        <f t="shared" si="57"/>
        <v>#N/A</v>
      </c>
      <c r="AC31" s="187" t="e">
        <f t="shared" si="58"/>
        <v>#N/A</v>
      </c>
      <c r="AD31" s="197" t="e">
        <f t="shared" si="59"/>
        <v>#N/A</v>
      </c>
      <c r="AE31" s="173" t="e">
        <f t="shared" si="60"/>
        <v>#N/A</v>
      </c>
      <c r="AF31" s="43" t="e">
        <f t="shared" si="61"/>
        <v>#N/A</v>
      </c>
      <c r="AG31" s="44" t="e">
        <f t="shared" si="62"/>
        <v>#N/A</v>
      </c>
      <c r="AH31" s="273" t="e">
        <f t="shared" si="63"/>
        <v>#N/A</v>
      </c>
      <c r="AI31" s="239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33"/>
      <c r="ED31" s="133"/>
      <c r="EE31" s="133"/>
      <c r="EF31" s="109"/>
    </row>
    <row r="32" spans="1:136" ht="16" customHeight="1" x14ac:dyDescent="0.15">
      <c r="A32" s="10"/>
      <c r="B32" s="10"/>
      <c r="C32" s="254">
        <v>4</v>
      </c>
      <c r="D32" s="265" t="e">
        <f t="shared" si="40"/>
        <v>#N/A</v>
      </c>
      <c r="E32" s="46"/>
      <c r="F32" s="82" t="e">
        <f t="shared" si="41"/>
        <v>#N/A</v>
      </c>
      <c r="G32" s="82" t="e">
        <f t="shared" si="42"/>
        <v>#N/A</v>
      </c>
      <c r="H32" s="82" t="e">
        <f t="shared" si="43"/>
        <v>#N/A</v>
      </c>
      <c r="I32" s="46"/>
      <c r="J32" s="46"/>
      <c r="K32" s="83"/>
      <c r="L32" s="359"/>
      <c r="M32" s="359"/>
      <c r="N32" s="41" t="e">
        <f t="shared" si="44"/>
        <v>#N/A</v>
      </c>
      <c r="O32" s="28" t="e">
        <f t="shared" si="45"/>
        <v>#N/A</v>
      </c>
      <c r="P32" s="28" t="e">
        <f t="shared" si="46"/>
        <v>#N/A</v>
      </c>
      <c r="Q32" s="40" t="e">
        <f t="shared" si="47"/>
        <v>#N/A</v>
      </c>
      <c r="R32" s="41" t="e">
        <f t="shared" si="48"/>
        <v>#N/A</v>
      </c>
      <c r="S32" s="28" t="e">
        <f t="shared" si="49"/>
        <v>#N/A</v>
      </c>
      <c r="T32" s="28" t="e">
        <f t="shared" si="50"/>
        <v>#N/A</v>
      </c>
      <c r="U32" s="164" t="e">
        <f t="shared" si="51"/>
        <v>#N/A</v>
      </c>
      <c r="V32" s="190" t="e">
        <f t="shared" si="52"/>
        <v>#N/A</v>
      </c>
      <c r="W32" s="196" t="e">
        <f t="shared" si="53"/>
        <v>#N/A</v>
      </c>
      <c r="X32" s="28" t="e">
        <f>INDEX(BL1:BL39,MATCH(C32,$DY1:$DY39,0))</f>
        <v>#N/A</v>
      </c>
      <c r="Y32" s="28" t="e">
        <f t="shared" si="54"/>
        <v>#N/A</v>
      </c>
      <c r="Z32" s="28" t="e">
        <f t="shared" si="55"/>
        <v>#N/A</v>
      </c>
      <c r="AA32" s="28" t="e">
        <f t="shared" si="56"/>
        <v>#N/A</v>
      </c>
      <c r="AB32" s="164" t="e">
        <f t="shared" si="57"/>
        <v>#N/A</v>
      </c>
      <c r="AC32" s="187" t="e">
        <f t="shared" si="58"/>
        <v>#N/A</v>
      </c>
      <c r="AD32" s="197" t="e">
        <f t="shared" si="59"/>
        <v>#N/A</v>
      </c>
      <c r="AE32" s="173" t="e">
        <f t="shared" si="60"/>
        <v>#N/A</v>
      </c>
      <c r="AF32" s="42" t="e">
        <f t="shared" si="61"/>
        <v>#N/A</v>
      </c>
      <c r="AG32" s="44" t="e">
        <f t="shared" si="62"/>
        <v>#N/A</v>
      </c>
      <c r="AH32" s="273" t="e">
        <f t="shared" si="63"/>
        <v>#N/A</v>
      </c>
      <c r="AI32" s="239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33"/>
      <c r="ED32" s="133"/>
      <c r="EE32" s="133"/>
      <c r="EF32" s="109"/>
    </row>
    <row r="33" spans="1:136" ht="16" customHeight="1" x14ac:dyDescent="0.15">
      <c r="A33" s="10"/>
      <c r="B33" s="10"/>
      <c r="C33" s="254">
        <v>5</v>
      </c>
      <c r="D33" s="265" t="e">
        <f t="shared" si="40"/>
        <v>#N/A</v>
      </c>
      <c r="E33" s="46"/>
      <c r="F33" s="82" t="e">
        <f t="shared" si="41"/>
        <v>#N/A</v>
      </c>
      <c r="G33" s="82" t="e">
        <f t="shared" si="42"/>
        <v>#N/A</v>
      </c>
      <c r="H33" s="82" t="e">
        <f t="shared" si="43"/>
        <v>#N/A</v>
      </c>
      <c r="I33" s="46"/>
      <c r="J33" s="46"/>
      <c r="K33" s="83"/>
      <c r="L33" s="359"/>
      <c r="M33" s="359"/>
      <c r="N33" s="41" t="e">
        <f t="shared" si="44"/>
        <v>#N/A</v>
      </c>
      <c r="O33" s="28" t="e">
        <f t="shared" si="45"/>
        <v>#N/A</v>
      </c>
      <c r="P33" s="28" t="e">
        <f t="shared" si="46"/>
        <v>#N/A</v>
      </c>
      <c r="Q33" s="40" t="e">
        <f t="shared" si="47"/>
        <v>#N/A</v>
      </c>
      <c r="R33" s="41" t="e">
        <f t="shared" si="48"/>
        <v>#N/A</v>
      </c>
      <c r="S33" s="28" t="e">
        <f t="shared" si="49"/>
        <v>#N/A</v>
      </c>
      <c r="T33" s="28" t="e">
        <f t="shared" si="50"/>
        <v>#N/A</v>
      </c>
      <c r="U33" s="164" t="e">
        <f t="shared" si="51"/>
        <v>#N/A</v>
      </c>
      <c r="V33" s="190" t="e">
        <f t="shared" si="52"/>
        <v>#N/A</v>
      </c>
      <c r="W33" s="196" t="e">
        <f t="shared" si="53"/>
        <v>#N/A</v>
      </c>
      <c r="X33" s="28" t="e">
        <f>INDEX(BL1:BL39,MATCH(C33,$DY1:$DY39,0))</f>
        <v>#N/A</v>
      </c>
      <c r="Y33" s="28" t="e">
        <f t="shared" si="54"/>
        <v>#N/A</v>
      </c>
      <c r="Z33" s="28" t="e">
        <f t="shared" si="55"/>
        <v>#N/A</v>
      </c>
      <c r="AA33" s="28" t="e">
        <f t="shared" si="56"/>
        <v>#N/A</v>
      </c>
      <c r="AB33" s="164" t="e">
        <f t="shared" si="57"/>
        <v>#N/A</v>
      </c>
      <c r="AC33" s="187" t="e">
        <f t="shared" si="58"/>
        <v>#N/A</v>
      </c>
      <c r="AD33" s="197" t="e">
        <f t="shared" si="59"/>
        <v>#N/A</v>
      </c>
      <c r="AE33" s="173" t="e">
        <f t="shared" si="60"/>
        <v>#N/A</v>
      </c>
      <c r="AF33" s="42" t="e">
        <f t="shared" si="61"/>
        <v>#N/A</v>
      </c>
      <c r="AG33" s="44" t="e">
        <f t="shared" si="62"/>
        <v>#N/A</v>
      </c>
      <c r="AH33" s="273" t="e">
        <f t="shared" si="63"/>
        <v>#N/A</v>
      </c>
      <c r="AI33" s="239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33"/>
      <c r="ED33" s="133"/>
      <c r="EE33" s="133"/>
      <c r="EF33" s="109"/>
    </row>
    <row r="34" spans="1:136" ht="16" customHeight="1" x14ac:dyDescent="0.15">
      <c r="A34" s="10"/>
      <c r="B34" s="10"/>
      <c r="C34" s="254">
        <v>6</v>
      </c>
      <c r="D34" s="265" t="e">
        <f t="shared" si="40"/>
        <v>#N/A</v>
      </c>
      <c r="E34" s="46"/>
      <c r="F34" s="82" t="e">
        <f t="shared" si="41"/>
        <v>#N/A</v>
      </c>
      <c r="G34" s="82" t="e">
        <f t="shared" si="42"/>
        <v>#N/A</v>
      </c>
      <c r="H34" s="82" t="e">
        <f t="shared" si="43"/>
        <v>#N/A</v>
      </c>
      <c r="I34" s="46"/>
      <c r="J34" s="46"/>
      <c r="K34" s="83"/>
      <c r="L34" s="359"/>
      <c r="M34" s="359"/>
      <c r="N34" s="41" t="e">
        <f t="shared" si="44"/>
        <v>#N/A</v>
      </c>
      <c r="O34" s="28" t="e">
        <f t="shared" si="45"/>
        <v>#N/A</v>
      </c>
      <c r="P34" s="28" t="e">
        <f t="shared" si="46"/>
        <v>#N/A</v>
      </c>
      <c r="Q34" s="40" t="e">
        <f t="shared" si="47"/>
        <v>#N/A</v>
      </c>
      <c r="R34" s="41" t="e">
        <f t="shared" si="48"/>
        <v>#N/A</v>
      </c>
      <c r="S34" s="28" t="e">
        <f t="shared" si="49"/>
        <v>#N/A</v>
      </c>
      <c r="T34" s="28" t="e">
        <f t="shared" si="50"/>
        <v>#N/A</v>
      </c>
      <c r="U34" s="164" t="e">
        <f t="shared" si="51"/>
        <v>#N/A</v>
      </c>
      <c r="V34" s="190" t="e">
        <f t="shared" si="52"/>
        <v>#N/A</v>
      </c>
      <c r="W34" s="196" t="e">
        <f t="shared" si="53"/>
        <v>#N/A</v>
      </c>
      <c r="X34" s="28" t="e">
        <f>INDEX(BL1:BL39,MATCH(C34,$DY1:$DY39,0))</f>
        <v>#N/A</v>
      </c>
      <c r="Y34" s="28" t="e">
        <f t="shared" si="54"/>
        <v>#N/A</v>
      </c>
      <c r="Z34" s="28" t="e">
        <f t="shared" si="55"/>
        <v>#N/A</v>
      </c>
      <c r="AA34" s="28" t="e">
        <f t="shared" si="56"/>
        <v>#N/A</v>
      </c>
      <c r="AB34" s="164" t="e">
        <f t="shared" si="57"/>
        <v>#N/A</v>
      </c>
      <c r="AC34" s="187" t="e">
        <f t="shared" si="58"/>
        <v>#N/A</v>
      </c>
      <c r="AD34" s="197" t="e">
        <f t="shared" si="59"/>
        <v>#N/A</v>
      </c>
      <c r="AE34" s="173" t="e">
        <f t="shared" si="60"/>
        <v>#N/A</v>
      </c>
      <c r="AF34" s="42" t="e">
        <f t="shared" si="61"/>
        <v>#N/A</v>
      </c>
      <c r="AG34" s="44" t="e">
        <f t="shared" si="62"/>
        <v>#N/A</v>
      </c>
      <c r="AH34" s="273" t="e">
        <f t="shared" si="63"/>
        <v>#N/A</v>
      </c>
      <c r="AI34" s="239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33"/>
      <c r="ED34" s="133"/>
      <c r="EE34" s="133"/>
      <c r="EF34" s="109"/>
    </row>
    <row r="35" spans="1:136" ht="16" customHeight="1" x14ac:dyDescent="0.15">
      <c r="A35" s="10"/>
      <c r="B35" s="10"/>
      <c r="C35" s="254">
        <v>7</v>
      </c>
      <c r="D35" s="265" t="e">
        <f t="shared" si="40"/>
        <v>#N/A</v>
      </c>
      <c r="E35" s="46"/>
      <c r="F35" s="82" t="e">
        <f t="shared" si="41"/>
        <v>#N/A</v>
      </c>
      <c r="G35" s="82" t="e">
        <f t="shared" si="42"/>
        <v>#N/A</v>
      </c>
      <c r="H35" s="82" t="e">
        <f t="shared" si="43"/>
        <v>#N/A</v>
      </c>
      <c r="I35" s="46"/>
      <c r="J35" s="46"/>
      <c r="K35" s="83"/>
      <c r="L35" s="359"/>
      <c r="M35" s="359"/>
      <c r="N35" s="41" t="e">
        <f t="shared" si="44"/>
        <v>#N/A</v>
      </c>
      <c r="O35" s="28" t="e">
        <f t="shared" si="45"/>
        <v>#N/A</v>
      </c>
      <c r="P35" s="28" t="e">
        <f t="shared" si="46"/>
        <v>#N/A</v>
      </c>
      <c r="Q35" s="40" t="e">
        <f t="shared" si="47"/>
        <v>#N/A</v>
      </c>
      <c r="R35" s="41" t="e">
        <f t="shared" si="48"/>
        <v>#N/A</v>
      </c>
      <c r="S35" s="28" t="e">
        <f t="shared" si="49"/>
        <v>#N/A</v>
      </c>
      <c r="T35" s="28" t="e">
        <f t="shared" si="50"/>
        <v>#N/A</v>
      </c>
      <c r="U35" s="164" t="e">
        <f t="shared" si="51"/>
        <v>#N/A</v>
      </c>
      <c r="V35" s="190" t="e">
        <f t="shared" si="52"/>
        <v>#N/A</v>
      </c>
      <c r="W35" s="196" t="e">
        <f t="shared" si="53"/>
        <v>#N/A</v>
      </c>
      <c r="X35" s="28" t="e">
        <f>INDEX(BL1:BL39,MATCH(C35,$DY1:$DY39,0))</f>
        <v>#N/A</v>
      </c>
      <c r="Y35" s="28" t="e">
        <f t="shared" si="54"/>
        <v>#N/A</v>
      </c>
      <c r="Z35" s="28" t="e">
        <f t="shared" si="55"/>
        <v>#N/A</v>
      </c>
      <c r="AA35" s="28" t="e">
        <f t="shared" si="56"/>
        <v>#N/A</v>
      </c>
      <c r="AB35" s="164" t="e">
        <f t="shared" si="57"/>
        <v>#N/A</v>
      </c>
      <c r="AC35" s="187" t="e">
        <f t="shared" si="58"/>
        <v>#N/A</v>
      </c>
      <c r="AD35" s="197" t="e">
        <f t="shared" si="59"/>
        <v>#N/A</v>
      </c>
      <c r="AE35" s="173" t="e">
        <f t="shared" si="60"/>
        <v>#N/A</v>
      </c>
      <c r="AF35" s="42" t="e">
        <f t="shared" si="61"/>
        <v>#N/A</v>
      </c>
      <c r="AG35" s="44" t="e">
        <f t="shared" si="62"/>
        <v>#N/A</v>
      </c>
      <c r="AH35" s="273" t="e">
        <f t="shared" si="63"/>
        <v>#N/A</v>
      </c>
      <c r="AI35" s="239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33"/>
      <c r="ED35" s="133"/>
      <c r="EE35" s="133"/>
      <c r="EF35" s="109"/>
    </row>
    <row r="36" spans="1:136" ht="16" customHeight="1" x14ac:dyDescent="0.15">
      <c r="A36" s="10"/>
      <c r="B36" s="10"/>
      <c r="C36" s="254">
        <v>8</v>
      </c>
      <c r="D36" s="265" t="e">
        <f t="shared" si="40"/>
        <v>#N/A</v>
      </c>
      <c r="E36" s="46"/>
      <c r="F36" s="82" t="e">
        <f t="shared" si="41"/>
        <v>#N/A</v>
      </c>
      <c r="G36" s="82" t="e">
        <f t="shared" si="42"/>
        <v>#N/A</v>
      </c>
      <c r="H36" s="82" t="e">
        <f t="shared" si="43"/>
        <v>#N/A</v>
      </c>
      <c r="I36" s="46"/>
      <c r="J36" s="46"/>
      <c r="K36" s="83"/>
      <c r="L36" s="359"/>
      <c r="M36" s="359"/>
      <c r="N36" s="41" t="e">
        <f t="shared" si="44"/>
        <v>#N/A</v>
      </c>
      <c r="O36" s="28" t="e">
        <f t="shared" si="45"/>
        <v>#N/A</v>
      </c>
      <c r="P36" s="28" t="e">
        <f t="shared" si="46"/>
        <v>#N/A</v>
      </c>
      <c r="Q36" s="40" t="e">
        <f t="shared" si="47"/>
        <v>#N/A</v>
      </c>
      <c r="R36" s="41" t="e">
        <f t="shared" si="48"/>
        <v>#N/A</v>
      </c>
      <c r="S36" s="28" t="e">
        <f t="shared" si="49"/>
        <v>#N/A</v>
      </c>
      <c r="T36" s="28" t="e">
        <f t="shared" si="50"/>
        <v>#N/A</v>
      </c>
      <c r="U36" s="164" t="e">
        <f t="shared" si="51"/>
        <v>#N/A</v>
      </c>
      <c r="V36" s="190" t="e">
        <f t="shared" si="52"/>
        <v>#N/A</v>
      </c>
      <c r="W36" s="196" t="e">
        <f t="shared" si="53"/>
        <v>#N/A</v>
      </c>
      <c r="X36" s="28" t="e">
        <f>INDEX(BL1:BL39,MATCH(C36,$DY1:$DY39,0))</f>
        <v>#N/A</v>
      </c>
      <c r="Y36" s="28" t="e">
        <f t="shared" si="54"/>
        <v>#N/A</v>
      </c>
      <c r="Z36" s="28" t="e">
        <f t="shared" si="55"/>
        <v>#N/A</v>
      </c>
      <c r="AA36" s="28" t="e">
        <f t="shared" si="56"/>
        <v>#N/A</v>
      </c>
      <c r="AB36" s="164" t="e">
        <f t="shared" si="57"/>
        <v>#N/A</v>
      </c>
      <c r="AC36" s="187" t="e">
        <f t="shared" si="58"/>
        <v>#N/A</v>
      </c>
      <c r="AD36" s="197" t="e">
        <f t="shared" si="59"/>
        <v>#N/A</v>
      </c>
      <c r="AE36" s="173" t="e">
        <f t="shared" si="60"/>
        <v>#N/A</v>
      </c>
      <c r="AF36" s="42" t="e">
        <f t="shared" si="61"/>
        <v>#N/A</v>
      </c>
      <c r="AG36" s="44" t="e">
        <f t="shared" si="62"/>
        <v>#N/A</v>
      </c>
      <c r="AH36" s="273" t="e">
        <f t="shared" si="63"/>
        <v>#N/A</v>
      </c>
      <c r="AI36" s="239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33"/>
      <c r="ED36" s="133"/>
      <c r="EE36" s="133"/>
      <c r="EF36" s="109"/>
    </row>
    <row r="37" spans="1:136" ht="16" customHeight="1" x14ac:dyDescent="0.15">
      <c r="A37" s="10"/>
      <c r="B37" s="10"/>
      <c r="C37" s="254">
        <v>9</v>
      </c>
      <c r="D37" s="265" t="e">
        <f t="shared" si="40"/>
        <v>#N/A</v>
      </c>
      <c r="E37" s="46"/>
      <c r="F37" s="82" t="e">
        <f t="shared" si="41"/>
        <v>#N/A</v>
      </c>
      <c r="G37" s="82" t="e">
        <f t="shared" si="42"/>
        <v>#N/A</v>
      </c>
      <c r="H37" s="82" t="e">
        <f t="shared" si="43"/>
        <v>#N/A</v>
      </c>
      <c r="I37" s="46"/>
      <c r="J37" s="46"/>
      <c r="K37" s="83"/>
      <c r="L37" s="359"/>
      <c r="M37" s="359"/>
      <c r="N37" s="41" t="e">
        <f t="shared" si="44"/>
        <v>#N/A</v>
      </c>
      <c r="O37" s="28" t="e">
        <f t="shared" si="45"/>
        <v>#N/A</v>
      </c>
      <c r="P37" s="28" t="e">
        <f t="shared" si="46"/>
        <v>#N/A</v>
      </c>
      <c r="Q37" s="40" t="e">
        <f t="shared" si="47"/>
        <v>#N/A</v>
      </c>
      <c r="R37" s="41" t="e">
        <f t="shared" si="48"/>
        <v>#N/A</v>
      </c>
      <c r="S37" s="28" t="e">
        <f t="shared" si="49"/>
        <v>#N/A</v>
      </c>
      <c r="T37" s="28" t="e">
        <f t="shared" si="50"/>
        <v>#N/A</v>
      </c>
      <c r="U37" s="164" t="e">
        <f t="shared" si="51"/>
        <v>#N/A</v>
      </c>
      <c r="V37" s="190" t="e">
        <f t="shared" si="52"/>
        <v>#N/A</v>
      </c>
      <c r="W37" s="196" t="e">
        <f t="shared" si="53"/>
        <v>#N/A</v>
      </c>
      <c r="X37" s="28" t="e">
        <f>INDEX(BL1:BL39,MATCH(C37,$DY1:$DY39,0))</f>
        <v>#N/A</v>
      </c>
      <c r="Y37" s="28" t="e">
        <f t="shared" si="54"/>
        <v>#N/A</v>
      </c>
      <c r="Z37" s="28" t="e">
        <f t="shared" si="55"/>
        <v>#N/A</v>
      </c>
      <c r="AA37" s="28" t="e">
        <f t="shared" si="56"/>
        <v>#N/A</v>
      </c>
      <c r="AB37" s="164" t="e">
        <f t="shared" si="57"/>
        <v>#N/A</v>
      </c>
      <c r="AC37" s="187" t="e">
        <f t="shared" si="58"/>
        <v>#N/A</v>
      </c>
      <c r="AD37" s="197" t="e">
        <f t="shared" si="59"/>
        <v>#N/A</v>
      </c>
      <c r="AE37" s="173" t="e">
        <f t="shared" si="60"/>
        <v>#N/A</v>
      </c>
      <c r="AF37" s="42" t="e">
        <f t="shared" si="61"/>
        <v>#N/A</v>
      </c>
      <c r="AG37" s="44" t="e">
        <f t="shared" si="62"/>
        <v>#N/A</v>
      </c>
      <c r="AH37" s="273" t="e">
        <f t="shared" si="63"/>
        <v>#N/A</v>
      </c>
      <c r="AI37" s="239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33"/>
      <c r="ED37" s="133"/>
      <c r="EE37" s="133"/>
      <c r="EF37" s="109"/>
    </row>
    <row r="38" spans="1:136" ht="16" customHeight="1" thickBot="1" x14ac:dyDescent="0.2">
      <c r="A38" s="10"/>
      <c r="B38" s="10"/>
      <c r="C38" s="254">
        <v>10</v>
      </c>
      <c r="D38" s="266" t="e">
        <f t="shared" si="40"/>
        <v>#N/A</v>
      </c>
      <c r="E38" s="92"/>
      <c r="F38" s="267" t="e">
        <f t="shared" si="41"/>
        <v>#N/A</v>
      </c>
      <c r="G38" s="267" t="e">
        <f t="shared" si="42"/>
        <v>#N/A</v>
      </c>
      <c r="H38" s="267" t="e">
        <f t="shared" si="43"/>
        <v>#N/A</v>
      </c>
      <c r="I38" s="92"/>
      <c r="J38" s="92"/>
      <c r="K38" s="268"/>
      <c r="L38" s="360"/>
      <c r="M38" s="360"/>
      <c r="N38" s="127" t="e">
        <f t="shared" si="44"/>
        <v>#N/A</v>
      </c>
      <c r="O38" s="95" t="e">
        <f t="shared" si="45"/>
        <v>#N/A</v>
      </c>
      <c r="P38" s="95" t="e">
        <f t="shared" si="46"/>
        <v>#N/A</v>
      </c>
      <c r="Q38" s="100" t="e">
        <f t="shared" si="47"/>
        <v>#N/A</v>
      </c>
      <c r="R38" s="127" t="e">
        <f t="shared" si="48"/>
        <v>#N/A</v>
      </c>
      <c r="S38" s="95" t="e">
        <f t="shared" si="49"/>
        <v>#N/A</v>
      </c>
      <c r="T38" s="95" t="e">
        <f t="shared" si="50"/>
        <v>#N/A</v>
      </c>
      <c r="U38" s="199" t="e">
        <f t="shared" si="51"/>
        <v>#N/A</v>
      </c>
      <c r="V38" s="270" t="e">
        <f t="shared" si="52"/>
        <v>#N/A</v>
      </c>
      <c r="W38" s="198" t="e">
        <f t="shared" si="53"/>
        <v>#N/A</v>
      </c>
      <c r="X38" s="95" t="e">
        <f>INDEX(BL1:BL39,MATCH(C38,$DY1:$DY39,0))</f>
        <v>#N/A</v>
      </c>
      <c r="Y38" s="95" t="e">
        <f t="shared" si="54"/>
        <v>#N/A</v>
      </c>
      <c r="Z38" s="95" t="e">
        <f t="shared" si="55"/>
        <v>#N/A</v>
      </c>
      <c r="AA38" s="95" t="e">
        <f t="shared" si="56"/>
        <v>#N/A</v>
      </c>
      <c r="AB38" s="199" t="e">
        <f t="shared" si="57"/>
        <v>#N/A</v>
      </c>
      <c r="AC38" s="200" t="e">
        <f t="shared" si="58"/>
        <v>#N/A</v>
      </c>
      <c r="AD38" s="201" t="e">
        <f t="shared" si="59"/>
        <v>#N/A</v>
      </c>
      <c r="AE38" s="271" t="e">
        <f t="shared" si="60"/>
        <v>#N/A</v>
      </c>
      <c r="AF38" s="128" t="e">
        <f t="shared" si="61"/>
        <v>#N/A</v>
      </c>
      <c r="AG38" s="130" t="e">
        <f t="shared" si="62"/>
        <v>#N/A</v>
      </c>
      <c r="AH38" s="182" t="e">
        <f t="shared" si="63"/>
        <v>#N/A</v>
      </c>
      <c r="AI38" s="239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33"/>
      <c r="ED38" s="133"/>
      <c r="EE38" s="133"/>
      <c r="EF38" s="109"/>
    </row>
    <row r="39" spans="1:136" ht="16" customHeight="1" x14ac:dyDescent="0.15">
      <c r="A39" s="10"/>
      <c r="B39" s="10"/>
      <c r="C39" s="120"/>
      <c r="D39" s="121"/>
      <c r="E39" s="121"/>
      <c r="F39" s="121"/>
      <c r="G39" s="121"/>
      <c r="H39" s="121"/>
      <c r="I39" s="216"/>
      <c r="J39" s="91"/>
      <c r="K39" s="217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33"/>
      <c r="ED39" s="133"/>
      <c r="EE39" s="133"/>
      <c r="EF39" s="109"/>
    </row>
    <row r="40" spans="1:136" ht="12.75" customHeight="1" x14ac:dyDescent="0.15">
      <c r="C40" s="109"/>
      <c r="E40" s="109"/>
      <c r="G40" s="109"/>
      <c r="N40" s="109"/>
      <c r="O40" s="109"/>
      <c r="Q40" s="109"/>
      <c r="R40" s="109"/>
      <c r="S40" s="109"/>
      <c r="T40" s="109"/>
      <c r="U40" s="109"/>
      <c r="W40" s="109"/>
      <c r="AB40" s="109"/>
      <c r="AD40" s="109"/>
      <c r="AE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</row>
    <row r="41" spans="1:136" ht="12.75" customHeight="1" x14ac:dyDescent="0.15"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</row>
  </sheetData>
  <mergeCells count="33">
    <mergeCell ref="CW3:CZ3"/>
    <mergeCell ref="DA3:DD3"/>
    <mergeCell ref="DF3:DI3"/>
    <mergeCell ref="N27:Q27"/>
    <mergeCell ref="R27:V27"/>
    <mergeCell ref="W27:AD27"/>
    <mergeCell ref="AE27:AH27"/>
    <mergeCell ref="BW3:CA3"/>
    <mergeCell ref="CB3:CF3"/>
    <mergeCell ref="CG3:CJ3"/>
    <mergeCell ref="CK3:CN3"/>
    <mergeCell ref="CO3:CR3"/>
    <mergeCell ref="CS3:CV3"/>
    <mergeCell ref="AR3:AV3"/>
    <mergeCell ref="AW3:BA3"/>
    <mergeCell ref="BC3:BG3"/>
    <mergeCell ref="BH3:BL3"/>
    <mergeCell ref="BM3:BQ3"/>
    <mergeCell ref="BR3:BV3"/>
    <mergeCell ref="N3:R3"/>
    <mergeCell ref="S3:W3"/>
    <mergeCell ref="X3:AB3"/>
    <mergeCell ref="AC3:AG3"/>
    <mergeCell ref="AH3:AL3"/>
    <mergeCell ref="AM3:AQ3"/>
    <mergeCell ref="D1:EE1"/>
    <mergeCell ref="D2:H2"/>
    <mergeCell ref="N2:AG2"/>
    <mergeCell ref="AH2:BA2"/>
    <mergeCell ref="BC2:DJ2"/>
    <mergeCell ref="DK2:DL2"/>
    <mergeCell ref="ED2:EF2"/>
    <mergeCell ref="L2:M2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IW26"/>
  <sheetViews>
    <sheetView showGridLines="0" topLeftCell="C3" zoomScale="138" zoomScaleNormal="211" workbookViewId="0">
      <selection activeCell="C20" sqref="A20:XFD20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5" width="8.625" style="1" customWidth="1"/>
    <col min="6" max="6" width="9.125" style="1" customWidth="1"/>
    <col min="7" max="7" width="8.625" style="1" customWidth="1"/>
    <col min="8" max="10" width="8.625" style="1" hidden="1" customWidth="1"/>
    <col min="11" max="12" width="8.625" style="1" customWidth="1"/>
    <col min="13" max="13" width="4" style="1" customWidth="1"/>
    <col min="14" max="14" width="3.875" style="1" customWidth="1"/>
    <col min="15" max="15" width="4.25" style="1" customWidth="1"/>
    <col min="16" max="16" width="4.375" style="1" customWidth="1"/>
    <col min="17" max="17" width="4.25" style="1" customWidth="1"/>
    <col min="18" max="18" width="5.125" style="1" customWidth="1"/>
    <col min="19" max="19" width="4.25" style="1" customWidth="1"/>
    <col min="20" max="21" width="4" style="1" customWidth="1"/>
    <col min="22" max="22" width="3.875" style="1" customWidth="1"/>
    <col min="23" max="23" width="4.375" style="1" customWidth="1"/>
    <col min="24" max="24" width="4.125" style="1" customWidth="1"/>
    <col min="25" max="25" width="3.875" style="1" customWidth="1"/>
    <col min="26" max="27" width="4.125" style="1" customWidth="1"/>
    <col min="28" max="28" width="4" style="1" customWidth="1"/>
    <col min="29" max="29" width="4.375" style="1" customWidth="1"/>
    <col min="30" max="30" width="4.875" style="1" bestFit="1" customWidth="1"/>
    <col min="31" max="31" width="7.125" style="1" customWidth="1"/>
    <col min="32" max="33" width="6" style="1" customWidth="1"/>
    <col min="34" max="34" width="3.875" style="1" customWidth="1"/>
    <col min="35" max="35" width="3.625" style="1" customWidth="1"/>
    <col min="36" max="36" width="4.75" style="1" customWidth="1"/>
    <col min="37" max="37" width="4.25" style="1" customWidth="1"/>
    <col min="38" max="38" width="4.5" style="1" customWidth="1"/>
    <col min="39" max="39" width="4.25" style="1" customWidth="1"/>
    <col min="40" max="40" width="3.625" style="1" customWidth="1"/>
    <col min="41" max="41" width="4.375" style="1" customWidth="1"/>
    <col min="42" max="42" width="4" style="1" customWidth="1"/>
    <col min="43" max="45" width="3.625" style="1" customWidth="1"/>
    <col min="46" max="46" width="4.625" style="1" customWidth="1"/>
    <col min="47" max="50" width="3.625" style="1" customWidth="1"/>
    <col min="51" max="51" width="5.375" style="1" customWidth="1"/>
    <col min="52" max="52" width="3.625" style="1" customWidth="1"/>
    <col min="53" max="53" width="5.5" style="1" customWidth="1"/>
    <col min="54" max="56" width="3.75" style="1" customWidth="1"/>
    <col min="57" max="57" width="4.625" style="1" customWidth="1"/>
    <col min="58" max="58" width="3.625" style="1" customWidth="1"/>
    <col min="59" max="63" width="4.125" style="1" customWidth="1"/>
    <col min="64" max="68" width="4.25" style="1" customWidth="1"/>
    <col min="69" max="83" width="4.875" style="1" customWidth="1"/>
    <col min="84" max="108" width="2.625" style="1" customWidth="1"/>
    <col min="109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43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202"/>
    </row>
    <row r="2" spans="1:143" ht="17" customHeight="1" thickBot="1" x14ac:dyDescent="0.2">
      <c r="A2" s="10"/>
      <c r="B2" s="10"/>
      <c r="C2" s="120"/>
      <c r="D2" s="521" t="s">
        <v>106</v>
      </c>
      <c r="E2" s="522"/>
      <c r="F2" s="522"/>
      <c r="G2" s="523"/>
      <c r="H2" s="88"/>
      <c r="I2" s="12"/>
      <c r="J2" s="113"/>
      <c r="K2" s="501" t="s">
        <v>101</v>
      </c>
      <c r="L2" s="502"/>
      <c r="M2" s="492" t="s">
        <v>21</v>
      </c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4"/>
      <c r="AG2" s="496" t="s">
        <v>22</v>
      </c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344" t="s">
        <v>94</v>
      </c>
      <c r="BB2" s="498" t="s">
        <v>23</v>
      </c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500"/>
      <c r="DJ2" s="501" t="s">
        <v>101</v>
      </c>
      <c r="DK2" s="502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503" t="s">
        <v>96</v>
      </c>
      <c r="EC2" s="503"/>
      <c r="ED2" s="503"/>
    </row>
    <row r="3" spans="1:143" ht="84.75" customHeight="1" x14ac:dyDescent="0.15">
      <c r="A3" s="10"/>
      <c r="B3" s="10"/>
      <c r="C3" s="120"/>
      <c r="D3" s="354" t="s">
        <v>1</v>
      </c>
      <c r="E3" s="14" t="s">
        <v>2</v>
      </c>
      <c r="F3" s="14" t="s">
        <v>3</v>
      </c>
      <c r="G3" s="355" t="s">
        <v>4</v>
      </c>
      <c r="H3" s="322"/>
      <c r="I3" s="15"/>
      <c r="J3" s="334"/>
      <c r="K3" s="400" t="s">
        <v>45</v>
      </c>
      <c r="L3" s="357" t="s">
        <v>95</v>
      </c>
      <c r="M3" s="546" t="s">
        <v>277</v>
      </c>
      <c r="N3" s="547"/>
      <c r="O3" s="547"/>
      <c r="P3" s="547"/>
      <c r="Q3" s="548"/>
      <c r="R3" s="516" t="s">
        <v>25</v>
      </c>
      <c r="S3" s="513"/>
      <c r="T3" s="513"/>
      <c r="U3" s="513"/>
      <c r="V3" s="514"/>
      <c r="W3" s="516" t="s">
        <v>26</v>
      </c>
      <c r="X3" s="513"/>
      <c r="Y3" s="513"/>
      <c r="Z3" s="513"/>
      <c r="AA3" s="514"/>
      <c r="AB3" s="516" t="s">
        <v>27</v>
      </c>
      <c r="AC3" s="513"/>
      <c r="AD3" s="513"/>
      <c r="AE3" s="513"/>
      <c r="AF3" s="517"/>
      <c r="AG3" s="543" t="s">
        <v>278</v>
      </c>
      <c r="AH3" s="544"/>
      <c r="AI3" s="544"/>
      <c r="AJ3" s="544"/>
      <c r="AK3" s="545"/>
      <c r="AL3" s="504" t="s">
        <v>29</v>
      </c>
      <c r="AM3" s="505"/>
      <c r="AN3" s="505"/>
      <c r="AO3" s="505"/>
      <c r="AP3" s="506"/>
      <c r="AQ3" s="504" t="s">
        <v>279</v>
      </c>
      <c r="AR3" s="505"/>
      <c r="AS3" s="505"/>
      <c r="AT3" s="505"/>
      <c r="AU3" s="506"/>
      <c r="AV3" s="504" t="s">
        <v>280</v>
      </c>
      <c r="AW3" s="505"/>
      <c r="AX3" s="505"/>
      <c r="AY3" s="505"/>
      <c r="AZ3" s="542"/>
      <c r="BA3" s="345" t="s">
        <v>111</v>
      </c>
      <c r="BB3" s="515" t="s">
        <v>32</v>
      </c>
      <c r="BC3" s="505"/>
      <c r="BD3" s="505"/>
      <c r="BE3" s="505"/>
      <c r="BF3" s="506"/>
      <c r="BG3" s="504" t="s">
        <v>33</v>
      </c>
      <c r="BH3" s="505"/>
      <c r="BI3" s="505"/>
      <c r="BJ3" s="505"/>
      <c r="BK3" s="506"/>
      <c r="BL3" s="518" t="s">
        <v>110</v>
      </c>
      <c r="BM3" s="505"/>
      <c r="BN3" s="505"/>
      <c r="BO3" s="505"/>
      <c r="BP3" s="506"/>
      <c r="BQ3" s="504" t="s">
        <v>34</v>
      </c>
      <c r="BR3" s="505"/>
      <c r="BS3" s="505"/>
      <c r="BT3" s="505"/>
      <c r="BU3" s="506"/>
      <c r="BV3" s="504" t="s">
        <v>35</v>
      </c>
      <c r="BW3" s="505"/>
      <c r="BX3" s="505"/>
      <c r="BY3" s="505"/>
      <c r="BZ3" s="506"/>
      <c r="CA3" s="518" t="s">
        <v>108</v>
      </c>
      <c r="CB3" s="505"/>
      <c r="CC3" s="505"/>
      <c r="CD3" s="505"/>
      <c r="CE3" s="507"/>
      <c r="CF3" s="520" t="s">
        <v>36</v>
      </c>
      <c r="CG3" s="505"/>
      <c r="CH3" s="505"/>
      <c r="CI3" s="506"/>
      <c r="CJ3" s="504" t="s">
        <v>37</v>
      </c>
      <c r="CK3" s="505"/>
      <c r="CL3" s="505"/>
      <c r="CM3" s="506"/>
      <c r="CN3" s="504" t="s">
        <v>38</v>
      </c>
      <c r="CO3" s="505"/>
      <c r="CP3" s="505"/>
      <c r="CQ3" s="506"/>
      <c r="CR3" s="504" t="s">
        <v>39</v>
      </c>
      <c r="CS3" s="505"/>
      <c r="CT3" s="505"/>
      <c r="CU3" s="506"/>
      <c r="CV3" s="524" t="s">
        <v>40</v>
      </c>
      <c r="CW3" s="509"/>
      <c r="CX3" s="509"/>
      <c r="CY3" s="510"/>
      <c r="CZ3" s="504" t="s">
        <v>41</v>
      </c>
      <c r="DA3" s="505"/>
      <c r="DB3" s="505"/>
      <c r="DC3" s="507"/>
      <c r="DD3" s="381" t="s">
        <v>109</v>
      </c>
      <c r="DE3" s="520" t="s">
        <v>42</v>
      </c>
      <c r="DF3" s="505"/>
      <c r="DG3" s="505"/>
      <c r="DH3" s="506"/>
      <c r="DI3" s="349" t="s">
        <v>43</v>
      </c>
      <c r="DJ3" s="364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LARGE(DJ4:DJ13,1)</f>
        <v>164.33333333333331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43" ht="16" customHeight="1" x14ac:dyDescent="0.15">
      <c r="A4" s="10"/>
      <c r="B4" s="10"/>
      <c r="C4" s="120"/>
      <c r="D4" s="331" t="str">
        <f>classi!B196</f>
        <v>SENIOR_1</v>
      </c>
      <c r="E4" s="25" t="str">
        <f>classi!C196</f>
        <v>Marina</v>
      </c>
      <c r="F4" s="25" t="str">
        <f>classi!D196</f>
        <v>Samsonova</v>
      </c>
      <c r="G4" s="330" t="str">
        <f>classi!E196</f>
        <v>Bibi</v>
      </c>
      <c r="H4" s="323"/>
      <c r="I4" s="26"/>
      <c r="J4" s="335"/>
      <c r="K4" s="397">
        <f>DK4</f>
        <v>2</v>
      </c>
      <c r="L4" s="405">
        <f>DJ4</f>
        <v>158.33333333333334</v>
      </c>
      <c r="M4" s="338">
        <v>44</v>
      </c>
      <c r="N4" s="105">
        <v>40</v>
      </c>
      <c r="O4" s="105">
        <v>38</v>
      </c>
      <c r="P4" s="27"/>
      <c r="Q4" s="28">
        <f>AVERAGE(M4:O4)</f>
        <v>40.666666666666664</v>
      </c>
      <c r="R4" s="338">
        <v>19</v>
      </c>
      <c r="S4" s="105">
        <v>19</v>
      </c>
      <c r="T4" s="105">
        <v>20</v>
      </c>
      <c r="U4" s="27"/>
      <c r="V4" s="28">
        <f>AVERAGE(R4:T4)</f>
        <v>19.333333333333332</v>
      </c>
      <c r="W4" s="338">
        <v>21</v>
      </c>
      <c r="X4" s="105">
        <v>21</v>
      </c>
      <c r="Y4" s="105">
        <v>21</v>
      </c>
      <c r="Z4" s="27"/>
      <c r="AA4" s="28">
        <f>AVERAGE(W4:Y4)</f>
        <v>21</v>
      </c>
      <c r="AB4" s="338">
        <v>18</v>
      </c>
      <c r="AC4" s="105">
        <v>19</v>
      </c>
      <c r="AD4" s="105">
        <v>21</v>
      </c>
      <c r="AE4" s="27"/>
      <c r="AF4" s="339">
        <f>AVERAGE(AB4:AD4)</f>
        <v>19.333333333333332</v>
      </c>
      <c r="AG4" s="337">
        <v>40</v>
      </c>
      <c r="AH4" s="107">
        <v>40</v>
      </c>
      <c r="AI4" s="107">
        <v>36</v>
      </c>
      <c r="AJ4" s="27"/>
      <c r="AK4" s="28">
        <f>AVERAGE(AG4:AI4)</f>
        <v>38.666666666666664</v>
      </c>
      <c r="AL4" s="337">
        <v>20</v>
      </c>
      <c r="AM4" s="107">
        <v>19</v>
      </c>
      <c r="AN4" s="107">
        <v>19</v>
      </c>
      <c r="AO4" s="27"/>
      <c r="AP4" s="28">
        <f>AVERAGE(AL4:AN4)</f>
        <v>19.333333333333332</v>
      </c>
      <c r="AQ4" s="107">
        <v>0</v>
      </c>
      <c r="AR4" s="107">
        <v>0</v>
      </c>
      <c r="AS4" s="107">
        <v>0</v>
      </c>
      <c r="AT4" s="27"/>
      <c r="AU4" s="28">
        <f>AVERAGE(AQ4:AS4)</f>
        <v>0</v>
      </c>
      <c r="AV4" s="107">
        <v>0</v>
      </c>
      <c r="AW4" s="107">
        <v>0</v>
      </c>
      <c r="AX4" s="107">
        <v>0</v>
      </c>
      <c r="AY4" s="27"/>
      <c r="AZ4" s="371">
        <f>AVERAGE(AV4:AX4)</f>
        <v>0</v>
      </c>
      <c r="BA4" s="346">
        <f t="shared" ref="BA4:BA13" si="0">Q4+V4+AA4+AF4+AK4+AP4+AU4+AZ4</f>
        <v>158.33333333333334</v>
      </c>
      <c r="BB4" s="350">
        <v>0</v>
      </c>
      <c r="BC4" s="29">
        <v>0</v>
      </c>
      <c r="BD4" s="29">
        <v>0</v>
      </c>
      <c r="BE4" s="30"/>
      <c r="BF4" s="28">
        <f>AVERAGE(BB4:BD4)</f>
        <v>0</v>
      </c>
      <c r="BG4" s="29">
        <v>0</v>
      </c>
      <c r="BH4" s="29">
        <v>0</v>
      </c>
      <c r="BI4" s="29">
        <v>0</v>
      </c>
      <c r="BJ4" s="30"/>
      <c r="BK4" s="28">
        <f>AVERAGE(BG4:BI4)</f>
        <v>0</v>
      </c>
      <c r="BL4" s="29">
        <v>0</v>
      </c>
      <c r="BM4" s="29">
        <v>0</v>
      </c>
      <c r="BN4" s="29">
        <v>0</v>
      </c>
      <c r="BO4" s="30"/>
      <c r="BP4" s="28">
        <f>AVERAGE(BL4:BN4)</f>
        <v>0</v>
      </c>
      <c r="BQ4" s="29">
        <v>0</v>
      </c>
      <c r="BR4" s="29">
        <v>0</v>
      </c>
      <c r="BS4" s="29">
        <v>0</v>
      </c>
      <c r="BT4" s="30"/>
      <c r="BU4" s="28">
        <f>AVERAGE(BQ4:BS4)</f>
        <v>0</v>
      </c>
      <c r="BV4" s="31">
        <v>0</v>
      </c>
      <c r="BW4" s="31">
        <v>0</v>
      </c>
      <c r="BX4" s="31">
        <v>0</v>
      </c>
      <c r="BY4" s="30"/>
      <c r="BZ4" s="28">
        <f>AVERAGE(BV4:BX4)</f>
        <v>0</v>
      </c>
      <c r="CA4" s="31">
        <v>0</v>
      </c>
      <c r="CB4" s="31">
        <v>0</v>
      </c>
      <c r="CC4" s="31">
        <v>0</v>
      </c>
      <c r="CD4" s="32"/>
      <c r="CE4" s="33">
        <f>AVERAGE(CA4:CC4)</f>
        <v>0</v>
      </c>
      <c r="CF4" s="90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>SUM(BD4,BI4,BN4,BS4,BX4,CC4)</f>
        <v>0</v>
      </c>
      <c r="DH4" s="27"/>
      <c r="DI4" s="351">
        <f t="shared" ref="DI4:DI13" si="1">BF4+BK4+BU4+BP4+BZ4+CE4</f>
        <v>0</v>
      </c>
      <c r="DJ4" s="158">
        <f t="shared" ref="DJ4:DJ13" si="2">BA4-DI4</f>
        <v>158.33333333333334</v>
      </c>
      <c r="DK4" s="110">
        <f t="shared" ref="DK4:DK13" si="3">RANK(DJ4,$DJ$4:$DJ$13,0)</f>
        <v>2</v>
      </c>
      <c r="DL4" s="41">
        <f t="shared" ref="DL4:DL13" si="4">Q4</f>
        <v>40.666666666666664</v>
      </c>
      <c r="DM4" s="28">
        <f t="shared" ref="DM4:DM13" si="5">DJ4*10^3+DL4</f>
        <v>158374</v>
      </c>
      <c r="DN4" s="28">
        <f t="shared" ref="DN4:DN13" si="6">RANK(DM4,$DM$4:$DM$13,0)</f>
        <v>2</v>
      </c>
      <c r="DO4" s="28">
        <f t="shared" ref="DO4:DO13" si="7">AK4</f>
        <v>38.666666666666664</v>
      </c>
      <c r="DP4" s="28">
        <f t="shared" ref="DP4:DP13" si="8">(DJ4*10^3+DL4)*10^3+DO4</f>
        <v>158374038.66666666</v>
      </c>
      <c r="DQ4" s="28">
        <f t="shared" ref="DQ4:DQ13" si="9">RANK(DP4,$DP$4:$DP$13,0)</f>
        <v>2</v>
      </c>
      <c r="DR4" s="42">
        <f t="shared" ref="DR4:DR13" si="10">V4</f>
        <v>19.333333333333332</v>
      </c>
      <c r="DS4" s="42">
        <f t="shared" ref="DS4:DS14" si="11">((DJ4*10^3+DL4)*10^3+DO4)*10^3+DR4</f>
        <v>158374038686</v>
      </c>
      <c r="DT4" s="42">
        <f t="shared" ref="DT4:DT13" si="12">RANK(DS4,$DS$4:$DS$13,0)</f>
        <v>2</v>
      </c>
      <c r="DU4" s="42">
        <f t="shared" ref="DU4:DU13" si="13">AP4</f>
        <v>19.333333333333332</v>
      </c>
      <c r="DV4" s="42">
        <f t="shared" ref="DV4:DV13" si="14">(((DJ4*10^3+DL4)*10^3+DO4)*10^3+DR4)*10^3+DU4</f>
        <v>158374038686019.34</v>
      </c>
      <c r="DW4" s="43">
        <f t="shared" ref="DW4:DW13" si="15">IF(E4&gt;0,RANK(DV4,$DV$4:$DV$13,0),20)</f>
        <v>2</v>
      </c>
      <c r="DX4" s="42">
        <f>IF(DW4&lt;&gt;20,RANK(DW4,$DW$4:$DW$13,1)+COUNTIF(DW$4:DW4,DW4)-1,20)</f>
        <v>2</v>
      </c>
      <c r="DY4" s="44">
        <f t="shared" ref="DY4:DY13" si="16">DJ4/$DY$3</f>
        <v>0.96348884381338762</v>
      </c>
      <c r="DZ4" s="45" t="str">
        <f t="shared" ref="DZ4:DZ13" si="17">IF(COUNTIF(CF4:DC4,"x")&gt;0,"Dis",IF(COUNTIF(DD4,"x")&gt;0,"Abbruch","-"))</f>
        <v>-</v>
      </c>
      <c r="EA4" s="24"/>
      <c r="EB4" s="103">
        <f>M4+R4+W4+AB4+AG4+AL4+AQ4+AV4-DE4</f>
        <v>162</v>
      </c>
      <c r="EC4" s="103">
        <f>N4+S4+X4+AC4+AH4+AM4+AR4+AW4-DF4</f>
        <v>158</v>
      </c>
      <c r="ED4" s="103">
        <f>O4+T4+Y4+AD4+AI4+AN4+AS4+AX4-DG4</f>
        <v>155</v>
      </c>
    </row>
    <row r="5" spans="1:143" ht="16" customHeight="1" x14ac:dyDescent="0.15">
      <c r="A5" s="10"/>
      <c r="B5" s="10"/>
      <c r="C5" s="120"/>
      <c r="D5" s="331" t="str">
        <f>classi!B197</f>
        <v>SENIOR_2</v>
      </c>
      <c r="E5" s="25" t="str">
        <f>classi!C197</f>
        <v>Sara</v>
      </c>
      <c r="F5" s="25" t="str">
        <f>classi!D197</f>
        <v>Sorrenti</v>
      </c>
      <c r="G5" s="330" t="str">
        <f>classi!E197</f>
        <v>Kisha</v>
      </c>
      <c r="H5" s="324"/>
      <c r="I5" s="46"/>
      <c r="J5" s="156"/>
      <c r="K5" s="397">
        <f t="shared" ref="K5:K13" si="18">DK5</f>
        <v>1</v>
      </c>
      <c r="L5" s="405">
        <f t="shared" ref="L5:L13" si="19">DJ5</f>
        <v>164.33333333333331</v>
      </c>
      <c r="M5" s="338">
        <v>46</v>
      </c>
      <c r="N5" s="105">
        <v>40</v>
      </c>
      <c r="O5" s="105">
        <v>42</v>
      </c>
      <c r="P5" s="27"/>
      <c r="Q5" s="28">
        <f t="shared" ref="Q5:Q13" si="20">AVERAGE(M5:O5)</f>
        <v>42.666666666666664</v>
      </c>
      <c r="R5" s="338">
        <v>21</v>
      </c>
      <c r="S5" s="105">
        <v>19</v>
      </c>
      <c r="T5" s="105">
        <v>20</v>
      </c>
      <c r="U5" s="27"/>
      <c r="V5" s="28">
        <f t="shared" ref="V5:V13" si="21">AVERAGE(R5:T5)</f>
        <v>20</v>
      </c>
      <c r="W5" s="338">
        <v>22</v>
      </c>
      <c r="X5" s="105">
        <v>20</v>
      </c>
      <c r="Y5" s="105">
        <v>20</v>
      </c>
      <c r="Z5" s="27"/>
      <c r="AA5" s="28">
        <f t="shared" ref="AA5:AA13" si="22">AVERAGE(W5:Y5)</f>
        <v>20.666666666666668</v>
      </c>
      <c r="AB5" s="338">
        <v>21</v>
      </c>
      <c r="AC5" s="105">
        <v>19</v>
      </c>
      <c r="AD5" s="105">
        <v>21</v>
      </c>
      <c r="AE5" s="27"/>
      <c r="AF5" s="339">
        <f t="shared" ref="AF5:AF13" si="23">AVERAGE(AB5:AD5)</f>
        <v>20.333333333333332</v>
      </c>
      <c r="AG5" s="337">
        <v>44</v>
      </c>
      <c r="AH5" s="107">
        <v>38</v>
      </c>
      <c r="AI5" s="107">
        <v>40</v>
      </c>
      <c r="AJ5" s="27"/>
      <c r="AK5" s="28">
        <f t="shared" ref="AK5:AK13" si="24">AVERAGE(AG5:AI5)</f>
        <v>40.666666666666664</v>
      </c>
      <c r="AL5" s="337">
        <v>22</v>
      </c>
      <c r="AM5" s="107">
        <v>18</v>
      </c>
      <c r="AN5" s="107">
        <v>20</v>
      </c>
      <c r="AO5" s="27"/>
      <c r="AP5" s="28">
        <f t="shared" ref="AP5:AP13" si="25">AVERAGE(AL5:AN5)</f>
        <v>20</v>
      </c>
      <c r="AQ5" s="107">
        <v>0</v>
      </c>
      <c r="AR5" s="107">
        <v>0</v>
      </c>
      <c r="AS5" s="107">
        <v>0</v>
      </c>
      <c r="AT5" s="27"/>
      <c r="AU5" s="28">
        <f t="shared" ref="AU5:AU13" si="26">AVERAGE(AQ5:AS5)</f>
        <v>0</v>
      </c>
      <c r="AV5" s="107">
        <v>0</v>
      </c>
      <c r="AW5" s="107">
        <v>0</v>
      </c>
      <c r="AX5" s="107">
        <v>0</v>
      </c>
      <c r="AY5" s="27"/>
      <c r="AZ5" s="371">
        <f t="shared" ref="AZ5:AZ13" si="27">AVERAGE(AV5:AX5)</f>
        <v>0</v>
      </c>
      <c r="BA5" s="346">
        <f t="shared" si="0"/>
        <v>164.33333333333331</v>
      </c>
      <c r="BB5" s="350">
        <v>0</v>
      </c>
      <c r="BC5" s="29">
        <v>0</v>
      </c>
      <c r="BD5" s="29">
        <v>0</v>
      </c>
      <c r="BE5" s="30"/>
      <c r="BF5" s="28">
        <f t="shared" ref="BF5:BF13" si="28">AVERAGE(BB5:BD5)</f>
        <v>0</v>
      </c>
      <c r="BG5" s="29">
        <v>0</v>
      </c>
      <c r="BH5" s="29">
        <v>0</v>
      </c>
      <c r="BI5" s="29">
        <v>0</v>
      </c>
      <c r="BJ5" s="30"/>
      <c r="BK5" s="28">
        <f t="shared" ref="BK5:BK13" si="29">AVERAGE(BG5:BI5)</f>
        <v>0</v>
      </c>
      <c r="BL5" s="29">
        <v>0</v>
      </c>
      <c r="BM5" s="29">
        <v>0</v>
      </c>
      <c r="BN5" s="29">
        <v>0</v>
      </c>
      <c r="BO5" s="30"/>
      <c r="BP5" s="28">
        <f t="shared" ref="BP5:BP13" si="30">AVERAGE(BL5:BN5)</f>
        <v>0</v>
      </c>
      <c r="BQ5" s="29">
        <v>0</v>
      </c>
      <c r="BR5" s="29">
        <v>0</v>
      </c>
      <c r="BS5" s="29">
        <v>0</v>
      </c>
      <c r="BT5" s="30"/>
      <c r="BU5" s="28">
        <f t="shared" ref="BU5:BU13" si="31">AVERAGE(BQ5:BS5)</f>
        <v>0</v>
      </c>
      <c r="BV5" s="31">
        <v>0</v>
      </c>
      <c r="BW5" s="31">
        <v>0</v>
      </c>
      <c r="BX5" s="31">
        <v>0</v>
      </c>
      <c r="BY5" s="30"/>
      <c r="BZ5" s="28">
        <f t="shared" ref="BZ5:BZ13" si="32">AVERAGE(BV5:BX5)</f>
        <v>0</v>
      </c>
      <c r="CA5" s="31">
        <v>0</v>
      </c>
      <c r="CB5" s="31">
        <v>0</v>
      </c>
      <c r="CC5" s="31">
        <v>0</v>
      </c>
      <c r="CD5" s="32"/>
      <c r="CE5" s="33">
        <f t="shared" ref="CE5:CE13" si="33">AVERAGE(CA5:CC5)</f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3" si="34">SUM(BB5,BG5,BL5,BQ5,BV5,CA5)</f>
        <v>0</v>
      </c>
      <c r="DF5" s="39">
        <f t="shared" ref="DF5:DF13" si="35">SUM(BC5,BH5,BM5,BR5,BW5,CB5)</f>
        <v>0</v>
      </c>
      <c r="DG5" s="39">
        <f t="shared" ref="DG5:DG13" si="36">SUM(BD5,BI5,BN5,BS5,BX5,CC5)</f>
        <v>0</v>
      </c>
      <c r="DH5" s="27"/>
      <c r="DI5" s="351">
        <f t="shared" si="1"/>
        <v>0</v>
      </c>
      <c r="DJ5" s="158">
        <f t="shared" si="2"/>
        <v>164.33333333333331</v>
      </c>
      <c r="DK5" s="110">
        <f t="shared" si="3"/>
        <v>1</v>
      </c>
      <c r="DL5" s="41">
        <f t="shared" si="4"/>
        <v>42.666666666666664</v>
      </c>
      <c r="DM5" s="28">
        <f t="shared" si="5"/>
        <v>164375.99999999997</v>
      </c>
      <c r="DN5" s="28">
        <f t="shared" si="6"/>
        <v>1</v>
      </c>
      <c r="DO5" s="28">
        <f t="shared" si="7"/>
        <v>40.666666666666664</v>
      </c>
      <c r="DP5" s="28">
        <f t="shared" si="8"/>
        <v>164376040.66666663</v>
      </c>
      <c r="DQ5" s="28">
        <f t="shared" si="9"/>
        <v>1</v>
      </c>
      <c r="DR5" s="42">
        <f t="shared" si="10"/>
        <v>20</v>
      </c>
      <c r="DS5" s="42">
        <f t="shared" si="11"/>
        <v>164376040686.66663</v>
      </c>
      <c r="DT5" s="42">
        <f t="shared" si="12"/>
        <v>1</v>
      </c>
      <c r="DU5" s="42">
        <f t="shared" si="13"/>
        <v>20</v>
      </c>
      <c r="DV5" s="42">
        <f t="shared" si="14"/>
        <v>164376040686686.62</v>
      </c>
      <c r="DW5" s="43">
        <f t="shared" si="15"/>
        <v>1</v>
      </c>
      <c r="DX5" s="42">
        <f>IF(DW5&lt;&gt;20,RANK(DW5,$DW$4:$DW$13,1)+COUNTIF(DW$4:DW5,DW5)-1,20)</f>
        <v>1</v>
      </c>
      <c r="DY5" s="44">
        <f t="shared" si="16"/>
        <v>1</v>
      </c>
      <c r="DZ5" s="45" t="str">
        <f t="shared" si="17"/>
        <v>-</v>
      </c>
      <c r="EA5" s="24"/>
      <c r="EB5" s="103">
        <f t="shared" ref="EB5:EB13" si="37">M5+R5+W5+AB5+AG5+AL5+AQ5+AV5-DE5</f>
        <v>176</v>
      </c>
      <c r="EC5" s="103">
        <f t="shared" ref="EC5:EC13" si="38">N5+S5+X5+AC5+AH5+AM5+AR5+AW5-DF5</f>
        <v>154</v>
      </c>
      <c r="ED5" s="103">
        <f t="shared" ref="ED5:ED13" si="39">O5+T5+Y5+AD5+AI5+AN5+AS5+AX5-DG5</f>
        <v>163</v>
      </c>
    </row>
    <row r="6" spans="1:143" ht="16" customHeight="1" x14ac:dyDescent="0.15">
      <c r="A6" s="10"/>
      <c r="B6" s="10"/>
      <c r="C6" s="120"/>
      <c r="D6" s="331" t="str">
        <f>classi!B198</f>
        <v>SENIOR_3</v>
      </c>
      <c r="E6" s="25">
        <f>classi!C198</f>
        <v>0</v>
      </c>
      <c r="F6" s="25">
        <f>classi!D198</f>
        <v>0</v>
      </c>
      <c r="G6" s="330">
        <f>classi!E198</f>
        <v>0</v>
      </c>
      <c r="H6" s="324"/>
      <c r="I6" s="46"/>
      <c r="J6" s="156"/>
      <c r="K6" s="397">
        <f t="shared" si="18"/>
        <v>3</v>
      </c>
      <c r="L6" s="405">
        <f t="shared" si="19"/>
        <v>0</v>
      </c>
      <c r="M6" s="338">
        <v>0</v>
      </c>
      <c r="N6" s="105">
        <v>0</v>
      </c>
      <c r="O6" s="105">
        <v>0</v>
      </c>
      <c r="P6" s="27"/>
      <c r="Q6" s="28">
        <f t="shared" si="20"/>
        <v>0</v>
      </c>
      <c r="R6" s="338">
        <v>0</v>
      </c>
      <c r="S6" s="105">
        <v>0</v>
      </c>
      <c r="T6" s="105">
        <v>0</v>
      </c>
      <c r="U6" s="27"/>
      <c r="V6" s="28">
        <f t="shared" si="21"/>
        <v>0</v>
      </c>
      <c r="W6" s="338">
        <v>0</v>
      </c>
      <c r="X6" s="105">
        <v>0</v>
      </c>
      <c r="Y6" s="105">
        <v>0</v>
      </c>
      <c r="Z6" s="27"/>
      <c r="AA6" s="28">
        <f t="shared" si="22"/>
        <v>0</v>
      </c>
      <c r="AB6" s="338">
        <v>0</v>
      </c>
      <c r="AC6" s="105">
        <v>0</v>
      </c>
      <c r="AD6" s="105">
        <v>0</v>
      </c>
      <c r="AE6" s="27"/>
      <c r="AF6" s="339">
        <f t="shared" si="23"/>
        <v>0</v>
      </c>
      <c r="AG6" s="337">
        <v>0</v>
      </c>
      <c r="AH6" s="107">
        <v>0</v>
      </c>
      <c r="AI6" s="107">
        <v>0</v>
      </c>
      <c r="AJ6" s="27"/>
      <c r="AK6" s="28">
        <f t="shared" si="24"/>
        <v>0</v>
      </c>
      <c r="AL6" s="337">
        <v>0</v>
      </c>
      <c r="AM6" s="107">
        <v>0</v>
      </c>
      <c r="AN6" s="107">
        <v>0</v>
      </c>
      <c r="AO6" s="27"/>
      <c r="AP6" s="28">
        <f t="shared" si="25"/>
        <v>0</v>
      </c>
      <c r="AQ6" s="107">
        <v>0</v>
      </c>
      <c r="AR6" s="107">
        <v>0</v>
      </c>
      <c r="AS6" s="107">
        <v>0</v>
      </c>
      <c r="AT6" s="27"/>
      <c r="AU6" s="28">
        <f t="shared" si="26"/>
        <v>0</v>
      </c>
      <c r="AV6" s="107">
        <v>0</v>
      </c>
      <c r="AW6" s="107">
        <v>0</v>
      </c>
      <c r="AX6" s="107">
        <v>0</v>
      </c>
      <c r="AY6" s="27"/>
      <c r="AZ6" s="371">
        <f t="shared" si="27"/>
        <v>0</v>
      </c>
      <c r="BA6" s="346">
        <f t="shared" si="0"/>
        <v>0</v>
      </c>
      <c r="BB6" s="350">
        <v>0</v>
      </c>
      <c r="BC6" s="29">
        <v>0</v>
      </c>
      <c r="BD6" s="29">
        <v>0</v>
      </c>
      <c r="BE6" s="30"/>
      <c r="BF6" s="28">
        <f t="shared" si="28"/>
        <v>0</v>
      </c>
      <c r="BG6" s="29">
        <v>0</v>
      </c>
      <c r="BH6" s="29">
        <v>0</v>
      </c>
      <c r="BI6" s="29">
        <v>0</v>
      </c>
      <c r="BJ6" s="30"/>
      <c r="BK6" s="28">
        <f t="shared" si="29"/>
        <v>0</v>
      </c>
      <c r="BL6" s="29">
        <v>0</v>
      </c>
      <c r="BM6" s="29">
        <v>0</v>
      </c>
      <c r="BN6" s="29">
        <v>0</v>
      </c>
      <c r="BO6" s="30"/>
      <c r="BP6" s="28">
        <f t="shared" si="30"/>
        <v>0</v>
      </c>
      <c r="BQ6" s="29">
        <v>0</v>
      </c>
      <c r="BR6" s="29">
        <v>0</v>
      </c>
      <c r="BS6" s="29">
        <v>0</v>
      </c>
      <c r="BT6" s="30"/>
      <c r="BU6" s="28">
        <f t="shared" si="31"/>
        <v>0</v>
      </c>
      <c r="BV6" s="31">
        <v>0</v>
      </c>
      <c r="BW6" s="31">
        <v>0</v>
      </c>
      <c r="BX6" s="31">
        <v>0</v>
      </c>
      <c r="BY6" s="30"/>
      <c r="BZ6" s="28">
        <f t="shared" si="32"/>
        <v>0</v>
      </c>
      <c r="CA6" s="31">
        <v>0</v>
      </c>
      <c r="CB6" s="31">
        <v>0</v>
      </c>
      <c r="CC6" s="31">
        <v>0</v>
      </c>
      <c r="CD6" s="32"/>
      <c r="CE6" s="33">
        <f t="shared" si="33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4"/>
        <v>0</v>
      </c>
      <c r="DF6" s="39">
        <f t="shared" si="35"/>
        <v>0</v>
      </c>
      <c r="DG6" s="39">
        <f t="shared" si="36"/>
        <v>0</v>
      </c>
      <c r="DH6" s="27"/>
      <c r="DI6" s="351">
        <f t="shared" si="1"/>
        <v>0</v>
      </c>
      <c r="DJ6" s="158">
        <f t="shared" si="2"/>
        <v>0</v>
      </c>
      <c r="DK6" s="110">
        <f t="shared" si="3"/>
        <v>3</v>
      </c>
      <c r="DL6" s="41">
        <f t="shared" si="4"/>
        <v>0</v>
      </c>
      <c r="DM6" s="28">
        <f t="shared" si="5"/>
        <v>0</v>
      </c>
      <c r="DN6" s="28">
        <f t="shared" si="6"/>
        <v>3</v>
      </c>
      <c r="DO6" s="28">
        <f t="shared" si="7"/>
        <v>0</v>
      </c>
      <c r="DP6" s="28">
        <f t="shared" si="8"/>
        <v>0</v>
      </c>
      <c r="DQ6" s="28">
        <f t="shared" si="9"/>
        <v>3</v>
      </c>
      <c r="DR6" s="42">
        <f t="shared" si="10"/>
        <v>0</v>
      </c>
      <c r="DS6" s="42">
        <f t="shared" si="11"/>
        <v>0</v>
      </c>
      <c r="DT6" s="42">
        <f t="shared" si="12"/>
        <v>3</v>
      </c>
      <c r="DU6" s="42">
        <f t="shared" si="13"/>
        <v>0</v>
      </c>
      <c r="DV6" s="42">
        <f t="shared" si="14"/>
        <v>0</v>
      </c>
      <c r="DW6" s="43">
        <f t="shared" si="15"/>
        <v>20</v>
      </c>
      <c r="DX6" s="42">
        <f>IF(DW6&lt;&gt;20,RANK(DW6,$DW$4:$DW$13,1)+COUNTIF(DW$4:DW6,DW6)-1,20)</f>
        <v>20</v>
      </c>
      <c r="DY6" s="44">
        <f t="shared" si="16"/>
        <v>0</v>
      </c>
      <c r="DZ6" s="45" t="str">
        <f t="shared" si="17"/>
        <v>-</v>
      </c>
      <c r="EA6" s="24"/>
      <c r="EB6" s="103">
        <f t="shared" si="37"/>
        <v>0</v>
      </c>
      <c r="EC6" s="103">
        <f t="shared" si="38"/>
        <v>0</v>
      </c>
      <c r="ED6" s="103">
        <f t="shared" si="39"/>
        <v>0</v>
      </c>
    </row>
    <row r="7" spans="1:143" ht="16" customHeight="1" x14ac:dyDescent="0.15">
      <c r="A7" s="10"/>
      <c r="B7" s="10"/>
      <c r="C7" s="120"/>
      <c r="D7" s="331" t="str">
        <f>classi!B199</f>
        <v>SENIOR_4</v>
      </c>
      <c r="E7" s="25">
        <f>classi!C199</f>
        <v>0</v>
      </c>
      <c r="F7" s="25">
        <f>classi!D199</f>
        <v>0</v>
      </c>
      <c r="G7" s="330">
        <f>classi!E199</f>
        <v>0</v>
      </c>
      <c r="H7" s="324"/>
      <c r="I7" s="46"/>
      <c r="J7" s="156"/>
      <c r="K7" s="397">
        <f t="shared" si="18"/>
        <v>3</v>
      </c>
      <c r="L7" s="405">
        <f t="shared" si="19"/>
        <v>0</v>
      </c>
      <c r="M7" s="338">
        <v>0</v>
      </c>
      <c r="N7" s="105">
        <v>0</v>
      </c>
      <c r="O7" s="105">
        <v>0</v>
      </c>
      <c r="P7" s="27"/>
      <c r="Q7" s="28">
        <f t="shared" si="20"/>
        <v>0</v>
      </c>
      <c r="R7" s="105">
        <v>0</v>
      </c>
      <c r="S7" s="105">
        <v>0</v>
      </c>
      <c r="T7" s="105">
        <v>0</v>
      </c>
      <c r="U7" s="27"/>
      <c r="V7" s="28">
        <f t="shared" si="21"/>
        <v>0</v>
      </c>
      <c r="W7" s="105">
        <v>0</v>
      </c>
      <c r="X7" s="105">
        <v>0</v>
      </c>
      <c r="Y7" s="105">
        <v>0</v>
      </c>
      <c r="Z7" s="27"/>
      <c r="AA7" s="28">
        <f t="shared" si="22"/>
        <v>0</v>
      </c>
      <c r="AB7" s="105">
        <v>0</v>
      </c>
      <c r="AC7" s="105">
        <v>0</v>
      </c>
      <c r="AD7" s="105">
        <v>0</v>
      </c>
      <c r="AE7" s="27"/>
      <c r="AF7" s="339">
        <f t="shared" si="23"/>
        <v>0</v>
      </c>
      <c r="AG7" s="337">
        <v>0</v>
      </c>
      <c r="AH7" s="107">
        <v>0</v>
      </c>
      <c r="AI7" s="107">
        <v>0</v>
      </c>
      <c r="AJ7" s="27"/>
      <c r="AK7" s="28">
        <f t="shared" si="24"/>
        <v>0</v>
      </c>
      <c r="AL7" s="107">
        <v>0</v>
      </c>
      <c r="AM7" s="107">
        <v>0</v>
      </c>
      <c r="AN7" s="107">
        <v>0</v>
      </c>
      <c r="AO7" s="27"/>
      <c r="AP7" s="28">
        <f t="shared" si="25"/>
        <v>0</v>
      </c>
      <c r="AQ7" s="107">
        <v>0</v>
      </c>
      <c r="AR7" s="107">
        <v>0</v>
      </c>
      <c r="AS7" s="107">
        <v>0</v>
      </c>
      <c r="AT7" s="27"/>
      <c r="AU7" s="28">
        <f t="shared" si="26"/>
        <v>0</v>
      </c>
      <c r="AV7" s="107">
        <v>0</v>
      </c>
      <c r="AW7" s="107">
        <v>0</v>
      </c>
      <c r="AX7" s="107">
        <v>0</v>
      </c>
      <c r="AY7" s="27"/>
      <c r="AZ7" s="371">
        <f t="shared" si="27"/>
        <v>0</v>
      </c>
      <c r="BA7" s="346">
        <f t="shared" si="0"/>
        <v>0</v>
      </c>
      <c r="BB7" s="350">
        <v>0</v>
      </c>
      <c r="BC7" s="29">
        <v>0</v>
      </c>
      <c r="BD7" s="29">
        <v>0</v>
      </c>
      <c r="BE7" s="30"/>
      <c r="BF7" s="28">
        <f t="shared" si="28"/>
        <v>0</v>
      </c>
      <c r="BG7" s="29">
        <v>0</v>
      </c>
      <c r="BH7" s="29">
        <v>0</v>
      </c>
      <c r="BI7" s="29">
        <v>0</v>
      </c>
      <c r="BJ7" s="30"/>
      <c r="BK7" s="28">
        <f t="shared" si="29"/>
        <v>0</v>
      </c>
      <c r="BL7" s="29">
        <v>0</v>
      </c>
      <c r="BM7" s="29">
        <v>0</v>
      </c>
      <c r="BN7" s="29">
        <v>0</v>
      </c>
      <c r="BO7" s="30"/>
      <c r="BP7" s="28">
        <f t="shared" si="30"/>
        <v>0</v>
      </c>
      <c r="BQ7" s="29">
        <v>0</v>
      </c>
      <c r="BR7" s="29">
        <v>0</v>
      </c>
      <c r="BS7" s="29">
        <v>0</v>
      </c>
      <c r="BT7" s="30"/>
      <c r="BU7" s="28">
        <f t="shared" si="31"/>
        <v>0</v>
      </c>
      <c r="BV7" s="31">
        <v>0</v>
      </c>
      <c r="BW7" s="31">
        <v>0</v>
      </c>
      <c r="BX7" s="31">
        <v>0</v>
      </c>
      <c r="BY7" s="30"/>
      <c r="BZ7" s="28">
        <f t="shared" si="32"/>
        <v>0</v>
      </c>
      <c r="CA7" s="31">
        <v>0</v>
      </c>
      <c r="CB7" s="31">
        <v>0</v>
      </c>
      <c r="CC7" s="31">
        <v>0</v>
      </c>
      <c r="CD7" s="32"/>
      <c r="CE7" s="33">
        <f t="shared" si="33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4"/>
        <v>0</v>
      </c>
      <c r="DF7" s="39">
        <f t="shared" si="35"/>
        <v>0</v>
      </c>
      <c r="DG7" s="39">
        <f t="shared" si="36"/>
        <v>0</v>
      </c>
      <c r="DH7" s="27"/>
      <c r="DI7" s="351">
        <f t="shared" si="1"/>
        <v>0</v>
      </c>
      <c r="DJ7" s="158">
        <f t="shared" si="2"/>
        <v>0</v>
      </c>
      <c r="DK7" s="110">
        <f t="shared" si="3"/>
        <v>3</v>
      </c>
      <c r="DL7" s="41">
        <f t="shared" si="4"/>
        <v>0</v>
      </c>
      <c r="DM7" s="28">
        <f t="shared" si="5"/>
        <v>0</v>
      </c>
      <c r="DN7" s="28">
        <f t="shared" si="6"/>
        <v>3</v>
      </c>
      <c r="DO7" s="28">
        <f t="shared" si="7"/>
        <v>0</v>
      </c>
      <c r="DP7" s="28">
        <f t="shared" si="8"/>
        <v>0</v>
      </c>
      <c r="DQ7" s="28">
        <f t="shared" si="9"/>
        <v>3</v>
      </c>
      <c r="DR7" s="42">
        <f t="shared" si="10"/>
        <v>0</v>
      </c>
      <c r="DS7" s="42">
        <f t="shared" si="11"/>
        <v>0</v>
      </c>
      <c r="DT7" s="42">
        <f t="shared" si="12"/>
        <v>3</v>
      </c>
      <c r="DU7" s="42">
        <f t="shared" si="13"/>
        <v>0</v>
      </c>
      <c r="DV7" s="42">
        <f t="shared" si="14"/>
        <v>0</v>
      </c>
      <c r="DW7" s="43">
        <f t="shared" si="15"/>
        <v>20</v>
      </c>
      <c r="DX7" s="42">
        <f>IF(DW7&lt;&gt;20,RANK(DW7,$DW$4:$DW$13,1)+COUNTIF(DW$4:DW7,DW7)-1,20)</f>
        <v>20</v>
      </c>
      <c r="DY7" s="44">
        <f t="shared" si="16"/>
        <v>0</v>
      </c>
      <c r="DZ7" s="45" t="str">
        <f t="shared" si="17"/>
        <v>-</v>
      </c>
      <c r="EA7" s="24"/>
      <c r="EB7" s="103">
        <f t="shared" si="37"/>
        <v>0</v>
      </c>
      <c r="EC7" s="103">
        <f t="shared" si="38"/>
        <v>0</v>
      </c>
      <c r="ED7" s="103">
        <f t="shared" si="39"/>
        <v>0</v>
      </c>
    </row>
    <row r="8" spans="1:143" ht="16" customHeight="1" x14ac:dyDescent="0.15">
      <c r="A8" s="10"/>
      <c r="B8" s="10"/>
      <c r="C8" s="120"/>
      <c r="D8" s="331" t="str">
        <f>classi!B200</f>
        <v>SENIOR_5</v>
      </c>
      <c r="E8" s="25">
        <f>classi!C200</f>
        <v>0</v>
      </c>
      <c r="F8" s="25">
        <f>classi!D200</f>
        <v>0</v>
      </c>
      <c r="G8" s="330">
        <f>classi!E200</f>
        <v>0</v>
      </c>
      <c r="H8" s="324"/>
      <c r="I8" s="46"/>
      <c r="J8" s="156"/>
      <c r="K8" s="397">
        <f t="shared" si="18"/>
        <v>3</v>
      </c>
      <c r="L8" s="405">
        <f t="shared" si="19"/>
        <v>0</v>
      </c>
      <c r="M8" s="338">
        <v>0</v>
      </c>
      <c r="N8" s="105">
        <v>0</v>
      </c>
      <c r="O8" s="105">
        <v>0</v>
      </c>
      <c r="P8" s="27"/>
      <c r="Q8" s="28">
        <f t="shared" si="20"/>
        <v>0</v>
      </c>
      <c r="R8" s="105">
        <v>0</v>
      </c>
      <c r="S8" s="105">
        <v>0</v>
      </c>
      <c r="T8" s="105">
        <v>0</v>
      </c>
      <c r="U8" s="27"/>
      <c r="V8" s="28">
        <f t="shared" si="21"/>
        <v>0</v>
      </c>
      <c r="W8" s="105">
        <v>0</v>
      </c>
      <c r="X8" s="105">
        <v>0</v>
      </c>
      <c r="Y8" s="105">
        <v>0</v>
      </c>
      <c r="Z8" s="27"/>
      <c r="AA8" s="28">
        <f t="shared" si="22"/>
        <v>0</v>
      </c>
      <c r="AB8" s="105">
        <v>0</v>
      </c>
      <c r="AC8" s="105">
        <v>0</v>
      </c>
      <c r="AD8" s="105">
        <v>0</v>
      </c>
      <c r="AE8" s="27"/>
      <c r="AF8" s="339">
        <f t="shared" si="23"/>
        <v>0</v>
      </c>
      <c r="AG8" s="337">
        <v>0</v>
      </c>
      <c r="AH8" s="107">
        <v>0</v>
      </c>
      <c r="AI8" s="107">
        <v>0</v>
      </c>
      <c r="AJ8" s="27"/>
      <c r="AK8" s="28">
        <f t="shared" si="24"/>
        <v>0</v>
      </c>
      <c r="AL8" s="107">
        <v>0</v>
      </c>
      <c r="AM8" s="107">
        <v>0</v>
      </c>
      <c r="AN8" s="107">
        <v>0</v>
      </c>
      <c r="AO8" s="27"/>
      <c r="AP8" s="28">
        <f t="shared" si="25"/>
        <v>0</v>
      </c>
      <c r="AQ8" s="107">
        <v>0</v>
      </c>
      <c r="AR8" s="107">
        <v>0</v>
      </c>
      <c r="AS8" s="107">
        <v>0</v>
      </c>
      <c r="AT8" s="27"/>
      <c r="AU8" s="28">
        <f t="shared" si="26"/>
        <v>0</v>
      </c>
      <c r="AV8" s="107">
        <v>0</v>
      </c>
      <c r="AW8" s="107">
        <v>0</v>
      </c>
      <c r="AX8" s="107">
        <v>0</v>
      </c>
      <c r="AY8" s="27"/>
      <c r="AZ8" s="371">
        <f t="shared" si="27"/>
        <v>0</v>
      </c>
      <c r="BA8" s="346">
        <f t="shared" si="0"/>
        <v>0</v>
      </c>
      <c r="BB8" s="350">
        <v>0</v>
      </c>
      <c r="BC8" s="29">
        <v>0</v>
      </c>
      <c r="BD8" s="29">
        <v>0</v>
      </c>
      <c r="BE8" s="30"/>
      <c r="BF8" s="28">
        <f t="shared" si="28"/>
        <v>0</v>
      </c>
      <c r="BG8" s="29">
        <v>0</v>
      </c>
      <c r="BH8" s="29">
        <v>0</v>
      </c>
      <c r="BI8" s="29">
        <v>0</v>
      </c>
      <c r="BJ8" s="30"/>
      <c r="BK8" s="28">
        <f t="shared" si="29"/>
        <v>0</v>
      </c>
      <c r="BL8" s="29">
        <v>0</v>
      </c>
      <c r="BM8" s="29">
        <v>0</v>
      </c>
      <c r="BN8" s="29">
        <v>0</v>
      </c>
      <c r="BO8" s="30"/>
      <c r="BP8" s="28">
        <f t="shared" si="30"/>
        <v>0</v>
      </c>
      <c r="BQ8" s="29">
        <v>0</v>
      </c>
      <c r="BR8" s="29">
        <v>0</v>
      </c>
      <c r="BS8" s="29">
        <v>0</v>
      </c>
      <c r="BT8" s="30"/>
      <c r="BU8" s="28">
        <f t="shared" si="31"/>
        <v>0</v>
      </c>
      <c r="BV8" s="31">
        <v>0</v>
      </c>
      <c r="BW8" s="31">
        <v>0</v>
      </c>
      <c r="BX8" s="31">
        <v>0</v>
      </c>
      <c r="BY8" s="30"/>
      <c r="BZ8" s="28">
        <f t="shared" si="32"/>
        <v>0</v>
      </c>
      <c r="CA8" s="31">
        <v>0</v>
      </c>
      <c r="CB8" s="31">
        <v>0</v>
      </c>
      <c r="CC8" s="31">
        <v>0</v>
      </c>
      <c r="CD8" s="32"/>
      <c r="CE8" s="33">
        <f t="shared" si="33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4"/>
        <v>0</v>
      </c>
      <c r="DF8" s="39">
        <f t="shared" si="35"/>
        <v>0</v>
      </c>
      <c r="DG8" s="39">
        <f t="shared" si="36"/>
        <v>0</v>
      </c>
      <c r="DH8" s="27"/>
      <c r="DI8" s="351">
        <f t="shared" si="1"/>
        <v>0</v>
      </c>
      <c r="DJ8" s="158">
        <f t="shared" si="2"/>
        <v>0</v>
      </c>
      <c r="DK8" s="110">
        <f t="shared" si="3"/>
        <v>3</v>
      </c>
      <c r="DL8" s="41">
        <f t="shared" si="4"/>
        <v>0</v>
      </c>
      <c r="DM8" s="28">
        <f t="shared" si="5"/>
        <v>0</v>
      </c>
      <c r="DN8" s="28">
        <f t="shared" si="6"/>
        <v>3</v>
      </c>
      <c r="DO8" s="28">
        <f t="shared" si="7"/>
        <v>0</v>
      </c>
      <c r="DP8" s="28">
        <f t="shared" si="8"/>
        <v>0</v>
      </c>
      <c r="DQ8" s="28">
        <f t="shared" si="9"/>
        <v>3</v>
      </c>
      <c r="DR8" s="42">
        <f t="shared" si="10"/>
        <v>0</v>
      </c>
      <c r="DS8" s="42">
        <f t="shared" si="11"/>
        <v>0</v>
      </c>
      <c r="DT8" s="42">
        <f t="shared" si="12"/>
        <v>3</v>
      </c>
      <c r="DU8" s="42">
        <f t="shared" si="13"/>
        <v>0</v>
      </c>
      <c r="DV8" s="42">
        <f t="shared" si="14"/>
        <v>0</v>
      </c>
      <c r="DW8" s="43">
        <f t="shared" si="15"/>
        <v>20</v>
      </c>
      <c r="DX8" s="42">
        <f>IF(DW8&lt;&gt;20,RANK(DW8,$DW$4:$DW$13,1)+COUNTIF(DW$4:DW8,DW8)-1,20)</f>
        <v>20</v>
      </c>
      <c r="DY8" s="44">
        <f t="shared" si="16"/>
        <v>0</v>
      </c>
      <c r="DZ8" s="45" t="str">
        <f t="shared" si="17"/>
        <v>-</v>
      </c>
      <c r="EA8" s="24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43" ht="16" customHeight="1" x14ac:dyDescent="0.15">
      <c r="A9" s="10"/>
      <c r="B9" s="10"/>
      <c r="C9" s="120"/>
      <c r="D9" s="329" t="str">
        <f>classi!B201</f>
        <v>SENIOR_6</v>
      </c>
      <c r="E9" s="25">
        <f>classi!C201</f>
        <v>0</v>
      </c>
      <c r="F9" s="25">
        <f>classi!D201</f>
        <v>0</v>
      </c>
      <c r="G9" s="330">
        <f>classi!E201</f>
        <v>0</v>
      </c>
      <c r="H9" s="324"/>
      <c r="I9" s="46"/>
      <c r="J9" s="156"/>
      <c r="K9" s="397">
        <f t="shared" si="18"/>
        <v>3</v>
      </c>
      <c r="L9" s="405">
        <f t="shared" si="19"/>
        <v>0</v>
      </c>
      <c r="M9" s="338">
        <v>0</v>
      </c>
      <c r="N9" s="105">
        <v>0</v>
      </c>
      <c r="O9" s="105">
        <v>0</v>
      </c>
      <c r="P9" s="27"/>
      <c r="Q9" s="28">
        <f t="shared" si="20"/>
        <v>0</v>
      </c>
      <c r="R9" s="105">
        <v>0</v>
      </c>
      <c r="S9" s="105">
        <v>0</v>
      </c>
      <c r="T9" s="105">
        <v>0</v>
      </c>
      <c r="U9" s="27"/>
      <c r="V9" s="28">
        <f t="shared" si="21"/>
        <v>0</v>
      </c>
      <c r="W9" s="105">
        <v>0</v>
      </c>
      <c r="X9" s="105">
        <v>0</v>
      </c>
      <c r="Y9" s="105">
        <v>0</v>
      </c>
      <c r="Z9" s="27"/>
      <c r="AA9" s="28">
        <f t="shared" si="22"/>
        <v>0</v>
      </c>
      <c r="AB9" s="105">
        <v>0</v>
      </c>
      <c r="AC9" s="105">
        <v>0</v>
      </c>
      <c r="AD9" s="105">
        <v>0</v>
      </c>
      <c r="AE9" s="27"/>
      <c r="AF9" s="339">
        <f t="shared" si="23"/>
        <v>0</v>
      </c>
      <c r="AG9" s="337">
        <v>0</v>
      </c>
      <c r="AH9" s="107">
        <v>0</v>
      </c>
      <c r="AI9" s="107">
        <v>0</v>
      </c>
      <c r="AJ9" s="27"/>
      <c r="AK9" s="28">
        <f t="shared" si="24"/>
        <v>0</v>
      </c>
      <c r="AL9" s="107">
        <v>0</v>
      </c>
      <c r="AM9" s="107">
        <v>0</v>
      </c>
      <c r="AN9" s="107">
        <v>0</v>
      </c>
      <c r="AO9" s="27"/>
      <c r="AP9" s="28">
        <f t="shared" si="25"/>
        <v>0</v>
      </c>
      <c r="AQ9" s="107">
        <v>0</v>
      </c>
      <c r="AR9" s="107">
        <v>0</v>
      </c>
      <c r="AS9" s="107">
        <v>0</v>
      </c>
      <c r="AT9" s="27"/>
      <c r="AU9" s="28">
        <f t="shared" si="26"/>
        <v>0</v>
      </c>
      <c r="AV9" s="107">
        <v>0</v>
      </c>
      <c r="AW9" s="107">
        <v>0</v>
      </c>
      <c r="AX9" s="107">
        <v>0</v>
      </c>
      <c r="AY9" s="27"/>
      <c r="AZ9" s="371">
        <f t="shared" si="27"/>
        <v>0</v>
      </c>
      <c r="BA9" s="346">
        <f t="shared" si="0"/>
        <v>0</v>
      </c>
      <c r="BB9" s="350">
        <v>0</v>
      </c>
      <c r="BC9" s="29">
        <v>0</v>
      </c>
      <c r="BD9" s="29">
        <v>0</v>
      </c>
      <c r="BE9" s="30"/>
      <c r="BF9" s="28">
        <f t="shared" si="28"/>
        <v>0</v>
      </c>
      <c r="BG9" s="29">
        <v>0</v>
      </c>
      <c r="BH9" s="29">
        <v>0</v>
      </c>
      <c r="BI9" s="29">
        <v>0</v>
      </c>
      <c r="BJ9" s="30"/>
      <c r="BK9" s="28">
        <f t="shared" si="29"/>
        <v>0</v>
      </c>
      <c r="BL9" s="29">
        <v>0</v>
      </c>
      <c r="BM9" s="29">
        <v>0</v>
      </c>
      <c r="BN9" s="29">
        <v>0</v>
      </c>
      <c r="BO9" s="30"/>
      <c r="BP9" s="28">
        <f t="shared" si="30"/>
        <v>0</v>
      </c>
      <c r="BQ9" s="29">
        <v>0</v>
      </c>
      <c r="BR9" s="29">
        <v>0</v>
      </c>
      <c r="BS9" s="29">
        <v>0</v>
      </c>
      <c r="BT9" s="30"/>
      <c r="BU9" s="28">
        <f t="shared" si="31"/>
        <v>0</v>
      </c>
      <c r="BV9" s="31">
        <v>0</v>
      </c>
      <c r="BW9" s="31">
        <v>0</v>
      </c>
      <c r="BX9" s="31">
        <v>0</v>
      </c>
      <c r="BY9" s="30"/>
      <c r="BZ9" s="28">
        <f t="shared" si="32"/>
        <v>0</v>
      </c>
      <c r="CA9" s="31">
        <v>0</v>
      </c>
      <c r="CB9" s="31">
        <v>0</v>
      </c>
      <c r="CC9" s="31">
        <v>0</v>
      </c>
      <c r="CD9" s="32"/>
      <c r="CE9" s="33">
        <f t="shared" si="33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4"/>
        <v>0</v>
      </c>
      <c r="DF9" s="39">
        <f t="shared" si="35"/>
        <v>0</v>
      </c>
      <c r="DG9" s="39">
        <f t="shared" si="36"/>
        <v>0</v>
      </c>
      <c r="DH9" s="27"/>
      <c r="DI9" s="351">
        <f t="shared" si="1"/>
        <v>0</v>
      </c>
      <c r="DJ9" s="158">
        <f t="shared" si="2"/>
        <v>0</v>
      </c>
      <c r="DK9" s="110">
        <f t="shared" si="3"/>
        <v>3</v>
      </c>
      <c r="DL9" s="41">
        <f t="shared" si="4"/>
        <v>0</v>
      </c>
      <c r="DM9" s="28">
        <f t="shared" si="5"/>
        <v>0</v>
      </c>
      <c r="DN9" s="28">
        <f t="shared" si="6"/>
        <v>3</v>
      </c>
      <c r="DO9" s="28">
        <f t="shared" si="7"/>
        <v>0</v>
      </c>
      <c r="DP9" s="28">
        <f t="shared" si="8"/>
        <v>0</v>
      </c>
      <c r="DQ9" s="28">
        <f t="shared" si="9"/>
        <v>3</v>
      </c>
      <c r="DR9" s="42">
        <f t="shared" si="10"/>
        <v>0</v>
      </c>
      <c r="DS9" s="42">
        <f t="shared" si="11"/>
        <v>0</v>
      </c>
      <c r="DT9" s="42">
        <f t="shared" si="12"/>
        <v>3</v>
      </c>
      <c r="DU9" s="42">
        <f t="shared" si="13"/>
        <v>0</v>
      </c>
      <c r="DV9" s="42">
        <f t="shared" si="14"/>
        <v>0</v>
      </c>
      <c r="DW9" s="43">
        <f t="shared" si="15"/>
        <v>20</v>
      </c>
      <c r="DX9" s="42">
        <f>IF(DW9&lt;&gt;20,RANK(DW9,$DW$4:$DW$13,1)+COUNTIF(DW$4:DW9,DW9)-1,20)</f>
        <v>20</v>
      </c>
      <c r="DY9" s="44">
        <f t="shared" si="16"/>
        <v>0</v>
      </c>
      <c r="DZ9" s="45" t="str">
        <f t="shared" si="17"/>
        <v>-</v>
      </c>
      <c r="EA9" s="24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43" ht="16" customHeight="1" x14ac:dyDescent="0.15">
      <c r="A10" s="10"/>
      <c r="B10" s="10"/>
      <c r="C10" s="120"/>
      <c r="D10" s="329" t="str">
        <f>classi!B202</f>
        <v>SENIOR_7</v>
      </c>
      <c r="E10" s="25">
        <f>classi!C202</f>
        <v>0</v>
      </c>
      <c r="F10" s="25">
        <f>classi!D202</f>
        <v>0</v>
      </c>
      <c r="G10" s="330">
        <f>classi!E202</f>
        <v>0</v>
      </c>
      <c r="H10" s="324"/>
      <c r="I10" s="46"/>
      <c r="J10" s="156"/>
      <c r="K10" s="397">
        <f t="shared" si="18"/>
        <v>3</v>
      </c>
      <c r="L10" s="405">
        <f t="shared" si="19"/>
        <v>0</v>
      </c>
      <c r="M10" s="338">
        <v>0</v>
      </c>
      <c r="N10" s="105">
        <v>0</v>
      </c>
      <c r="O10" s="105">
        <v>0</v>
      </c>
      <c r="P10" s="27"/>
      <c r="Q10" s="28">
        <f t="shared" si="20"/>
        <v>0</v>
      </c>
      <c r="R10" s="105">
        <v>0</v>
      </c>
      <c r="S10" s="105">
        <v>0</v>
      </c>
      <c r="T10" s="105">
        <v>0</v>
      </c>
      <c r="U10" s="27"/>
      <c r="V10" s="28">
        <f t="shared" si="21"/>
        <v>0</v>
      </c>
      <c r="W10" s="105">
        <v>0</v>
      </c>
      <c r="X10" s="105">
        <v>0</v>
      </c>
      <c r="Y10" s="105">
        <v>0</v>
      </c>
      <c r="Z10" s="27"/>
      <c r="AA10" s="28">
        <f t="shared" si="22"/>
        <v>0</v>
      </c>
      <c r="AB10" s="105">
        <v>0</v>
      </c>
      <c r="AC10" s="105">
        <v>0</v>
      </c>
      <c r="AD10" s="105">
        <v>0</v>
      </c>
      <c r="AE10" s="27"/>
      <c r="AF10" s="339">
        <f t="shared" si="23"/>
        <v>0</v>
      </c>
      <c r="AG10" s="337">
        <v>0</v>
      </c>
      <c r="AH10" s="107">
        <v>0</v>
      </c>
      <c r="AI10" s="107">
        <v>0</v>
      </c>
      <c r="AJ10" s="27"/>
      <c r="AK10" s="28">
        <f t="shared" si="24"/>
        <v>0</v>
      </c>
      <c r="AL10" s="107">
        <v>0</v>
      </c>
      <c r="AM10" s="107">
        <v>0</v>
      </c>
      <c r="AN10" s="107">
        <v>0</v>
      </c>
      <c r="AO10" s="27"/>
      <c r="AP10" s="28">
        <f t="shared" si="25"/>
        <v>0</v>
      </c>
      <c r="AQ10" s="107">
        <v>0</v>
      </c>
      <c r="AR10" s="107">
        <v>0</v>
      </c>
      <c r="AS10" s="107">
        <v>0</v>
      </c>
      <c r="AT10" s="27"/>
      <c r="AU10" s="28">
        <f t="shared" si="26"/>
        <v>0</v>
      </c>
      <c r="AV10" s="107">
        <v>0</v>
      </c>
      <c r="AW10" s="107">
        <v>0</v>
      </c>
      <c r="AX10" s="107">
        <v>0</v>
      </c>
      <c r="AY10" s="27"/>
      <c r="AZ10" s="371">
        <f t="shared" si="27"/>
        <v>0</v>
      </c>
      <c r="BA10" s="346">
        <f t="shared" si="0"/>
        <v>0</v>
      </c>
      <c r="BB10" s="350">
        <v>0</v>
      </c>
      <c r="BC10" s="29">
        <v>0</v>
      </c>
      <c r="BD10" s="29">
        <v>0</v>
      </c>
      <c r="BE10" s="30"/>
      <c r="BF10" s="28">
        <f t="shared" si="28"/>
        <v>0</v>
      </c>
      <c r="BG10" s="29">
        <v>0</v>
      </c>
      <c r="BH10" s="29">
        <v>0</v>
      </c>
      <c r="BI10" s="29">
        <v>0</v>
      </c>
      <c r="BJ10" s="30"/>
      <c r="BK10" s="28">
        <f t="shared" si="29"/>
        <v>0</v>
      </c>
      <c r="BL10" s="29">
        <v>0</v>
      </c>
      <c r="BM10" s="29">
        <v>0</v>
      </c>
      <c r="BN10" s="29">
        <v>0</v>
      </c>
      <c r="BO10" s="30"/>
      <c r="BP10" s="28">
        <f t="shared" si="30"/>
        <v>0</v>
      </c>
      <c r="BQ10" s="29">
        <v>0</v>
      </c>
      <c r="BR10" s="29">
        <v>0</v>
      </c>
      <c r="BS10" s="29">
        <v>0</v>
      </c>
      <c r="BT10" s="30"/>
      <c r="BU10" s="28">
        <f t="shared" si="31"/>
        <v>0</v>
      </c>
      <c r="BV10" s="31">
        <v>0</v>
      </c>
      <c r="BW10" s="31">
        <v>0</v>
      </c>
      <c r="BX10" s="31">
        <v>0</v>
      </c>
      <c r="BY10" s="30"/>
      <c r="BZ10" s="28">
        <f t="shared" si="32"/>
        <v>0</v>
      </c>
      <c r="CA10" s="31">
        <v>0</v>
      </c>
      <c r="CB10" s="31">
        <v>0</v>
      </c>
      <c r="CC10" s="31">
        <v>0</v>
      </c>
      <c r="CD10" s="32"/>
      <c r="CE10" s="33">
        <f t="shared" si="33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4"/>
        <v>0</v>
      </c>
      <c r="DF10" s="39">
        <f t="shared" si="35"/>
        <v>0</v>
      </c>
      <c r="DG10" s="39">
        <f t="shared" si="36"/>
        <v>0</v>
      </c>
      <c r="DH10" s="27"/>
      <c r="DI10" s="351">
        <f t="shared" si="1"/>
        <v>0</v>
      </c>
      <c r="DJ10" s="158">
        <f t="shared" si="2"/>
        <v>0</v>
      </c>
      <c r="DK10" s="110">
        <f t="shared" si="3"/>
        <v>3</v>
      </c>
      <c r="DL10" s="41">
        <f t="shared" si="4"/>
        <v>0</v>
      </c>
      <c r="DM10" s="28">
        <f t="shared" si="5"/>
        <v>0</v>
      </c>
      <c r="DN10" s="28">
        <f t="shared" si="6"/>
        <v>3</v>
      </c>
      <c r="DO10" s="28">
        <f t="shared" si="7"/>
        <v>0</v>
      </c>
      <c r="DP10" s="28">
        <f t="shared" si="8"/>
        <v>0</v>
      </c>
      <c r="DQ10" s="28">
        <f t="shared" si="9"/>
        <v>3</v>
      </c>
      <c r="DR10" s="42">
        <f t="shared" si="10"/>
        <v>0</v>
      </c>
      <c r="DS10" s="42">
        <f t="shared" si="11"/>
        <v>0</v>
      </c>
      <c r="DT10" s="42">
        <f t="shared" si="12"/>
        <v>3</v>
      </c>
      <c r="DU10" s="42">
        <f t="shared" si="13"/>
        <v>0</v>
      </c>
      <c r="DV10" s="42">
        <f t="shared" si="14"/>
        <v>0</v>
      </c>
      <c r="DW10" s="43">
        <f t="shared" si="15"/>
        <v>20</v>
      </c>
      <c r="DX10" s="42">
        <f>IF(DW10&lt;&gt;20,RANK(DW10,$DW$4:$DW$13,1)+COUNTIF(DW$4:DW10,DW10)-1,20)</f>
        <v>20</v>
      </c>
      <c r="DY10" s="44">
        <f t="shared" si="16"/>
        <v>0</v>
      </c>
      <c r="DZ10" s="45" t="str">
        <f t="shared" si="17"/>
        <v>-</v>
      </c>
      <c r="EA10" s="24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43" ht="16" customHeight="1" x14ac:dyDescent="0.15">
      <c r="A11" s="10"/>
      <c r="B11" s="10"/>
      <c r="C11" s="120"/>
      <c r="D11" s="329" t="str">
        <f>classi!B203</f>
        <v>SENIOR_8</v>
      </c>
      <c r="E11" s="25">
        <f>classi!C203</f>
        <v>0</v>
      </c>
      <c r="F11" s="25">
        <f>classi!D203</f>
        <v>0</v>
      </c>
      <c r="G11" s="330">
        <f>classi!E203</f>
        <v>0</v>
      </c>
      <c r="H11" s="324"/>
      <c r="I11" s="46"/>
      <c r="J11" s="156"/>
      <c r="K11" s="397">
        <f t="shared" si="18"/>
        <v>3</v>
      </c>
      <c r="L11" s="405">
        <f t="shared" si="19"/>
        <v>0</v>
      </c>
      <c r="M11" s="338">
        <v>0</v>
      </c>
      <c r="N11" s="105">
        <v>0</v>
      </c>
      <c r="O11" s="105">
        <v>0</v>
      </c>
      <c r="P11" s="27"/>
      <c r="Q11" s="28">
        <f t="shared" si="20"/>
        <v>0</v>
      </c>
      <c r="R11" s="105">
        <v>0</v>
      </c>
      <c r="S11" s="105">
        <v>0</v>
      </c>
      <c r="T11" s="105">
        <v>0</v>
      </c>
      <c r="U11" s="27"/>
      <c r="V11" s="28">
        <f t="shared" si="21"/>
        <v>0</v>
      </c>
      <c r="W11" s="105">
        <v>0</v>
      </c>
      <c r="X11" s="105">
        <v>0</v>
      </c>
      <c r="Y11" s="105">
        <v>0</v>
      </c>
      <c r="Z11" s="27"/>
      <c r="AA11" s="28">
        <f t="shared" si="22"/>
        <v>0</v>
      </c>
      <c r="AB11" s="105">
        <v>0</v>
      </c>
      <c r="AC11" s="105">
        <v>0</v>
      </c>
      <c r="AD11" s="105">
        <v>0</v>
      </c>
      <c r="AE11" s="27"/>
      <c r="AF11" s="339">
        <f t="shared" si="23"/>
        <v>0</v>
      </c>
      <c r="AG11" s="337">
        <v>0</v>
      </c>
      <c r="AH11" s="107">
        <v>0</v>
      </c>
      <c r="AI11" s="107">
        <v>0</v>
      </c>
      <c r="AJ11" s="27"/>
      <c r="AK11" s="28">
        <f t="shared" si="24"/>
        <v>0</v>
      </c>
      <c r="AL11" s="107">
        <v>0</v>
      </c>
      <c r="AM11" s="107">
        <v>0</v>
      </c>
      <c r="AN11" s="107">
        <v>0</v>
      </c>
      <c r="AO11" s="27"/>
      <c r="AP11" s="28">
        <f t="shared" si="25"/>
        <v>0</v>
      </c>
      <c r="AQ11" s="107">
        <v>0</v>
      </c>
      <c r="AR11" s="107">
        <v>0</v>
      </c>
      <c r="AS11" s="107">
        <v>0</v>
      </c>
      <c r="AT11" s="27"/>
      <c r="AU11" s="28">
        <f t="shared" si="26"/>
        <v>0</v>
      </c>
      <c r="AV11" s="107">
        <v>0</v>
      </c>
      <c r="AW11" s="107">
        <v>0</v>
      </c>
      <c r="AX11" s="107">
        <v>0</v>
      </c>
      <c r="AY11" s="27"/>
      <c r="AZ11" s="371">
        <f t="shared" si="27"/>
        <v>0</v>
      </c>
      <c r="BA11" s="346">
        <f t="shared" si="0"/>
        <v>0</v>
      </c>
      <c r="BB11" s="350">
        <v>0</v>
      </c>
      <c r="BC11" s="29">
        <v>0</v>
      </c>
      <c r="BD11" s="29">
        <v>0</v>
      </c>
      <c r="BE11" s="30"/>
      <c r="BF11" s="28">
        <f t="shared" si="28"/>
        <v>0</v>
      </c>
      <c r="BG11" s="29">
        <v>0</v>
      </c>
      <c r="BH11" s="29">
        <v>0</v>
      </c>
      <c r="BI11" s="29">
        <v>0</v>
      </c>
      <c r="BJ11" s="30"/>
      <c r="BK11" s="28">
        <f t="shared" si="29"/>
        <v>0</v>
      </c>
      <c r="BL11" s="29">
        <v>0</v>
      </c>
      <c r="BM11" s="29">
        <v>0</v>
      </c>
      <c r="BN11" s="29">
        <v>0</v>
      </c>
      <c r="BO11" s="30"/>
      <c r="BP11" s="28">
        <f t="shared" si="30"/>
        <v>0</v>
      </c>
      <c r="BQ11" s="29">
        <v>0</v>
      </c>
      <c r="BR11" s="29">
        <v>0</v>
      </c>
      <c r="BS11" s="29">
        <v>0</v>
      </c>
      <c r="BT11" s="30"/>
      <c r="BU11" s="28">
        <f t="shared" si="31"/>
        <v>0</v>
      </c>
      <c r="BV11" s="31">
        <v>0</v>
      </c>
      <c r="BW11" s="31">
        <v>0</v>
      </c>
      <c r="BX11" s="31">
        <v>0</v>
      </c>
      <c r="BY11" s="30"/>
      <c r="BZ11" s="28">
        <f t="shared" si="32"/>
        <v>0</v>
      </c>
      <c r="CA11" s="31">
        <v>0</v>
      </c>
      <c r="CB11" s="31">
        <v>0</v>
      </c>
      <c r="CC11" s="31">
        <v>0</v>
      </c>
      <c r="CD11" s="32"/>
      <c r="CE11" s="33">
        <f t="shared" si="33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4"/>
        <v>0</v>
      </c>
      <c r="DF11" s="39">
        <f t="shared" si="35"/>
        <v>0</v>
      </c>
      <c r="DG11" s="39">
        <f t="shared" si="36"/>
        <v>0</v>
      </c>
      <c r="DH11" s="27"/>
      <c r="DI11" s="351">
        <f t="shared" si="1"/>
        <v>0</v>
      </c>
      <c r="DJ11" s="158">
        <f t="shared" si="2"/>
        <v>0</v>
      </c>
      <c r="DK11" s="110">
        <f t="shared" si="3"/>
        <v>3</v>
      </c>
      <c r="DL11" s="41">
        <f t="shared" si="4"/>
        <v>0</v>
      </c>
      <c r="DM11" s="28">
        <f t="shared" si="5"/>
        <v>0</v>
      </c>
      <c r="DN11" s="28">
        <f t="shared" si="6"/>
        <v>3</v>
      </c>
      <c r="DO11" s="28">
        <f t="shared" si="7"/>
        <v>0</v>
      </c>
      <c r="DP11" s="28">
        <f t="shared" si="8"/>
        <v>0</v>
      </c>
      <c r="DQ11" s="28">
        <f t="shared" si="9"/>
        <v>3</v>
      </c>
      <c r="DR11" s="42">
        <f t="shared" si="10"/>
        <v>0</v>
      </c>
      <c r="DS11" s="42">
        <f t="shared" si="11"/>
        <v>0</v>
      </c>
      <c r="DT11" s="42">
        <f t="shared" si="12"/>
        <v>3</v>
      </c>
      <c r="DU11" s="42">
        <f t="shared" si="13"/>
        <v>0</v>
      </c>
      <c r="DV11" s="42">
        <f t="shared" si="14"/>
        <v>0</v>
      </c>
      <c r="DW11" s="43">
        <f t="shared" si="15"/>
        <v>20</v>
      </c>
      <c r="DX11" s="42">
        <f>IF(DW11&lt;&gt;20,RANK(DW11,$DW$4:$DW$13,1)+COUNTIF(DW$4:DW11,DW11)-1,20)</f>
        <v>20</v>
      </c>
      <c r="DY11" s="44">
        <f t="shared" si="16"/>
        <v>0</v>
      </c>
      <c r="DZ11" s="45" t="str">
        <f t="shared" si="17"/>
        <v>-</v>
      </c>
      <c r="EA11" s="24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43" ht="16" customHeight="1" x14ac:dyDescent="0.15">
      <c r="A12" s="10"/>
      <c r="B12" s="10"/>
      <c r="C12" s="120"/>
      <c r="D12" s="329" t="str">
        <f>classi!B204</f>
        <v>SENIOR_9</v>
      </c>
      <c r="E12" s="25">
        <f>classi!C204</f>
        <v>0</v>
      </c>
      <c r="F12" s="25">
        <f>classi!D204</f>
        <v>0</v>
      </c>
      <c r="G12" s="330">
        <f>classi!E204</f>
        <v>0</v>
      </c>
      <c r="H12" s="324"/>
      <c r="I12" s="46"/>
      <c r="J12" s="156"/>
      <c r="K12" s="397">
        <f t="shared" si="18"/>
        <v>3</v>
      </c>
      <c r="L12" s="405">
        <f t="shared" si="19"/>
        <v>0</v>
      </c>
      <c r="M12" s="338">
        <v>0</v>
      </c>
      <c r="N12" s="105">
        <v>0</v>
      </c>
      <c r="O12" s="105">
        <v>0</v>
      </c>
      <c r="P12" s="27"/>
      <c r="Q12" s="28">
        <f t="shared" si="20"/>
        <v>0</v>
      </c>
      <c r="R12" s="105">
        <v>0</v>
      </c>
      <c r="S12" s="105">
        <v>0</v>
      </c>
      <c r="T12" s="105">
        <v>0</v>
      </c>
      <c r="U12" s="27"/>
      <c r="V12" s="28">
        <f t="shared" si="21"/>
        <v>0</v>
      </c>
      <c r="W12" s="105">
        <v>0</v>
      </c>
      <c r="X12" s="105">
        <v>0</v>
      </c>
      <c r="Y12" s="105">
        <v>0</v>
      </c>
      <c r="Z12" s="27"/>
      <c r="AA12" s="28">
        <f t="shared" si="22"/>
        <v>0</v>
      </c>
      <c r="AB12" s="105">
        <v>0</v>
      </c>
      <c r="AC12" s="105">
        <v>0</v>
      </c>
      <c r="AD12" s="105">
        <v>0</v>
      </c>
      <c r="AE12" s="27"/>
      <c r="AF12" s="339">
        <f t="shared" si="23"/>
        <v>0</v>
      </c>
      <c r="AG12" s="337">
        <v>0</v>
      </c>
      <c r="AH12" s="107">
        <v>0</v>
      </c>
      <c r="AI12" s="107">
        <v>0</v>
      </c>
      <c r="AJ12" s="27"/>
      <c r="AK12" s="28">
        <f t="shared" si="24"/>
        <v>0</v>
      </c>
      <c r="AL12" s="107">
        <v>0</v>
      </c>
      <c r="AM12" s="107">
        <v>0</v>
      </c>
      <c r="AN12" s="107">
        <v>0</v>
      </c>
      <c r="AO12" s="27"/>
      <c r="AP12" s="28">
        <f t="shared" si="25"/>
        <v>0</v>
      </c>
      <c r="AQ12" s="107">
        <v>0</v>
      </c>
      <c r="AR12" s="107">
        <v>0</v>
      </c>
      <c r="AS12" s="107">
        <v>0</v>
      </c>
      <c r="AT12" s="27"/>
      <c r="AU12" s="28">
        <f t="shared" si="26"/>
        <v>0</v>
      </c>
      <c r="AV12" s="107">
        <v>0</v>
      </c>
      <c r="AW12" s="107">
        <v>0</v>
      </c>
      <c r="AX12" s="107">
        <v>0</v>
      </c>
      <c r="AY12" s="27"/>
      <c r="AZ12" s="371">
        <f t="shared" si="27"/>
        <v>0</v>
      </c>
      <c r="BA12" s="346">
        <f t="shared" si="0"/>
        <v>0</v>
      </c>
      <c r="BB12" s="350">
        <v>0</v>
      </c>
      <c r="BC12" s="29">
        <v>0</v>
      </c>
      <c r="BD12" s="29">
        <v>0</v>
      </c>
      <c r="BE12" s="30"/>
      <c r="BF12" s="28">
        <f t="shared" si="28"/>
        <v>0</v>
      </c>
      <c r="BG12" s="29">
        <v>0</v>
      </c>
      <c r="BH12" s="29">
        <v>0</v>
      </c>
      <c r="BI12" s="29">
        <v>0</v>
      </c>
      <c r="BJ12" s="30"/>
      <c r="BK12" s="28">
        <f t="shared" si="29"/>
        <v>0</v>
      </c>
      <c r="BL12" s="29">
        <v>0</v>
      </c>
      <c r="BM12" s="29">
        <v>0</v>
      </c>
      <c r="BN12" s="29">
        <v>0</v>
      </c>
      <c r="BO12" s="30"/>
      <c r="BP12" s="28">
        <f t="shared" si="30"/>
        <v>0</v>
      </c>
      <c r="BQ12" s="29">
        <v>0</v>
      </c>
      <c r="BR12" s="29">
        <v>0</v>
      </c>
      <c r="BS12" s="29">
        <v>0</v>
      </c>
      <c r="BT12" s="30"/>
      <c r="BU12" s="28">
        <f t="shared" si="31"/>
        <v>0</v>
      </c>
      <c r="BV12" s="31">
        <v>0</v>
      </c>
      <c r="BW12" s="31">
        <v>0</v>
      </c>
      <c r="BX12" s="31">
        <v>0</v>
      </c>
      <c r="BY12" s="30"/>
      <c r="BZ12" s="28">
        <f t="shared" si="32"/>
        <v>0</v>
      </c>
      <c r="CA12" s="31">
        <v>0</v>
      </c>
      <c r="CB12" s="31">
        <v>0</v>
      </c>
      <c r="CC12" s="31">
        <v>0</v>
      </c>
      <c r="CD12" s="32"/>
      <c r="CE12" s="33">
        <f t="shared" si="33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4"/>
        <v>0</v>
      </c>
      <c r="DF12" s="39">
        <f t="shared" si="35"/>
        <v>0</v>
      </c>
      <c r="DG12" s="39">
        <f t="shared" si="36"/>
        <v>0</v>
      </c>
      <c r="DH12" s="27"/>
      <c r="DI12" s="351">
        <f t="shared" si="1"/>
        <v>0</v>
      </c>
      <c r="DJ12" s="158">
        <f t="shared" si="2"/>
        <v>0</v>
      </c>
      <c r="DK12" s="110">
        <f t="shared" si="3"/>
        <v>3</v>
      </c>
      <c r="DL12" s="41">
        <f t="shared" si="4"/>
        <v>0</v>
      </c>
      <c r="DM12" s="28">
        <f t="shared" si="5"/>
        <v>0</v>
      </c>
      <c r="DN12" s="28">
        <f t="shared" si="6"/>
        <v>3</v>
      </c>
      <c r="DO12" s="28">
        <f t="shared" si="7"/>
        <v>0</v>
      </c>
      <c r="DP12" s="28">
        <f t="shared" si="8"/>
        <v>0</v>
      </c>
      <c r="DQ12" s="28">
        <f t="shared" si="9"/>
        <v>3</v>
      </c>
      <c r="DR12" s="42">
        <f t="shared" si="10"/>
        <v>0</v>
      </c>
      <c r="DS12" s="42">
        <f t="shared" si="11"/>
        <v>0</v>
      </c>
      <c r="DT12" s="42">
        <f t="shared" si="12"/>
        <v>3</v>
      </c>
      <c r="DU12" s="42">
        <f t="shared" si="13"/>
        <v>0</v>
      </c>
      <c r="DV12" s="42">
        <f t="shared" si="14"/>
        <v>0</v>
      </c>
      <c r="DW12" s="43">
        <f t="shared" si="15"/>
        <v>20</v>
      </c>
      <c r="DX12" s="42">
        <f>IF(DW12&lt;&gt;20,RANK(DW12,$DW$4:$DW$13,1)+COUNTIF(DW$4:DW12,DW12)-1,20)</f>
        <v>20</v>
      </c>
      <c r="DY12" s="44">
        <f t="shared" si="16"/>
        <v>0</v>
      </c>
      <c r="DZ12" s="45" t="str">
        <f t="shared" si="17"/>
        <v>-</v>
      </c>
      <c r="EA12" s="24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43" ht="16" customHeight="1" thickBot="1" x14ac:dyDescent="0.2">
      <c r="A13" s="10"/>
      <c r="B13" s="10"/>
      <c r="C13" s="120"/>
      <c r="D13" s="332" t="str">
        <f>classi!B205</f>
        <v>SENIOR_10</v>
      </c>
      <c r="E13" s="93">
        <f>classi!C205</f>
        <v>0</v>
      </c>
      <c r="F13" s="93">
        <f>classi!D205</f>
        <v>0</v>
      </c>
      <c r="G13" s="333">
        <f>classi!E205</f>
        <v>0</v>
      </c>
      <c r="H13" s="325"/>
      <c r="I13" s="92"/>
      <c r="J13" s="336"/>
      <c r="K13" s="398">
        <f t="shared" si="18"/>
        <v>3</v>
      </c>
      <c r="L13" s="406">
        <f t="shared" si="19"/>
        <v>0</v>
      </c>
      <c r="M13" s="340">
        <v>0</v>
      </c>
      <c r="N13" s="106">
        <v>0</v>
      </c>
      <c r="O13" s="106">
        <v>0</v>
      </c>
      <c r="P13" s="94"/>
      <c r="Q13" s="95">
        <f t="shared" si="20"/>
        <v>0</v>
      </c>
      <c r="R13" s="106">
        <v>0</v>
      </c>
      <c r="S13" s="106">
        <v>0</v>
      </c>
      <c r="T13" s="106">
        <v>0</v>
      </c>
      <c r="U13" s="94"/>
      <c r="V13" s="95">
        <f t="shared" si="21"/>
        <v>0</v>
      </c>
      <c r="W13" s="106">
        <v>0</v>
      </c>
      <c r="X13" s="106">
        <v>0</v>
      </c>
      <c r="Y13" s="106">
        <v>0</v>
      </c>
      <c r="Z13" s="94"/>
      <c r="AA13" s="95">
        <f t="shared" si="22"/>
        <v>0</v>
      </c>
      <c r="AB13" s="106">
        <v>0</v>
      </c>
      <c r="AC13" s="106">
        <v>0</v>
      </c>
      <c r="AD13" s="106">
        <v>0</v>
      </c>
      <c r="AE13" s="94"/>
      <c r="AF13" s="341">
        <f t="shared" si="23"/>
        <v>0</v>
      </c>
      <c r="AG13" s="390">
        <v>0</v>
      </c>
      <c r="AH13" s="108">
        <v>0</v>
      </c>
      <c r="AI13" s="108">
        <v>0</v>
      </c>
      <c r="AJ13" s="94"/>
      <c r="AK13" s="95">
        <f t="shared" si="24"/>
        <v>0</v>
      </c>
      <c r="AL13" s="108">
        <v>0</v>
      </c>
      <c r="AM13" s="108">
        <v>0</v>
      </c>
      <c r="AN13" s="108">
        <v>0</v>
      </c>
      <c r="AO13" s="94"/>
      <c r="AP13" s="95">
        <f t="shared" si="25"/>
        <v>0</v>
      </c>
      <c r="AQ13" s="108">
        <v>0</v>
      </c>
      <c r="AR13" s="108">
        <v>0</v>
      </c>
      <c r="AS13" s="108">
        <v>0</v>
      </c>
      <c r="AT13" s="94"/>
      <c r="AU13" s="95">
        <f t="shared" si="26"/>
        <v>0</v>
      </c>
      <c r="AV13" s="108">
        <v>0</v>
      </c>
      <c r="AW13" s="108">
        <v>0</v>
      </c>
      <c r="AX13" s="108">
        <v>0</v>
      </c>
      <c r="AY13" s="94"/>
      <c r="AZ13" s="391">
        <f t="shared" si="27"/>
        <v>0</v>
      </c>
      <c r="BA13" s="347">
        <f t="shared" si="0"/>
        <v>0</v>
      </c>
      <c r="BB13" s="352">
        <v>0</v>
      </c>
      <c r="BC13" s="98">
        <v>0</v>
      </c>
      <c r="BD13" s="98">
        <v>0</v>
      </c>
      <c r="BE13" s="122"/>
      <c r="BF13" s="95">
        <f t="shared" si="28"/>
        <v>0</v>
      </c>
      <c r="BG13" s="98">
        <v>0</v>
      </c>
      <c r="BH13" s="98">
        <v>0</v>
      </c>
      <c r="BI13" s="98">
        <v>0</v>
      </c>
      <c r="BJ13" s="122"/>
      <c r="BK13" s="95">
        <f t="shared" si="29"/>
        <v>0</v>
      </c>
      <c r="BL13" s="98">
        <v>0</v>
      </c>
      <c r="BM13" s="98">
        <v>0</v>
      </c>
      <c r="BN13" s="98">
        <v>0</v>
      </c>
      <c r="BO13" s="122"/>
      <c r="BP13" s="95">
        <f t="shared" si="30"/>
        <v>0</v>
      </c>
      <c r="BQ13" s="98">
        <v>0</v>
      </c>
      <c r="BR13" s="98">
        <v>0</v>
      </c>
      <c r="BS13" s="98">
        <v>0</v>
      </c>
      <c r="BT13" s="122"/>
      <c r="BU13" s="95">
        <f t="shared" si="31"/>
        <v>0</v>
      </c>
      <c r="BV13" s="99">
        <v>0</v>
      </c>
      <c r="BW13" s="99">
        <v>0</v>
      </c>
      <c r="BX13" s="99">
        <v>0</v>
      </c>
      <c r="BY13" s="122"/>
      <c r="BZ13" s="95">
        <f t="shared" si="32"/>
        <v>0</v>
      </c>
      <c r="CA13" s="99">
        <v>0</v>
      </c>
      <c r="CB13" s="99">
        <v>0</v>
      </c>
      <c r="CC13" s="99">
        <v>0</v>
      </c>
      <c r="CD13" s="123"/>
      <c r="CE13" s="100">
        <f t="shared" si="33"/>
        <v>0</v>
      </c>
      <c r="CF13" s="101"/>
      <c r="CG13" s="102"/>
      <c r="CH13" s="102"/>
      <c r="CI13" s="122"/>
      <c r="CJ13" s="102"/>
      <c r="CK13" s="102"/>
      <c r="CL13" s="102"/>
      <c r="CM13" s="122"/>
      <c r="CN13" s="102"/>
      <c r="CO13" s="102"/>
      <c r="CP13" s="102"/>
      <c r="CQ13" s="122"/>
      <c r="CR13" s="102"/>
      <c r="CS13" s="102"/>
      <c r="CT13" s="102"/>
      <c r="CU13" s="122"/>
      <c r="CV13" s="102"/>
      <c r="CW13" s="102"/>
      <c r="CX13" s="102"/>
      <c r="CY13" s="122"/>
      <c r="CZ13" s="102"/>
      <c r="DA13" s="102"/>
      <c r="DB13" s="102"/>
      <c r="DC13" s="124"/>
      <c r="DD13" s="125"/>
      <c r="DE13" s="38">
        <f t="shared" si="34"/>
        <v>0</v>
      </c>
      <c r="DF13" s="39">
        <f t="shared" si="35"/>
        <v>0</v>
      </c>
      <c r="DG13" s="39">
        <f t="shared" si="36"/>
        <v>0</v>
      </c>
      <c r="DH13" s="94"/>
      <c r="DI13" s="353">
        <f t="shared" si="1"/>
        <v>0</v>
      </c>
      <c r="DJ13" s="269">
        <f t="shared" si="2"/>
        <v>0</v>
      </c>
      <c r="DK13" s="126">
        <f t="shared" si="3"/>
        <v>3</v>
      </c>
      <c r="DL13" s="41">
        <f t="shared" si="4"/>
        <v>0</v>
      </c>
      <c r="DM13" s="28">
        <f t="shared" si="5"/>
        <v>0</v>
      </c>
      <c r="DN13" s="28">
        <f t="shared" si="6"/>
        <v>3</v>
      </c>
      <c r="DO13" s="28">
        <f t="shared" si="7"/>
        <v>0</v>
      </c>
      <c r="DP13" s="28">
        <f t="shared" si="8"/>
        <v>0</v>
      </c>
      <c r="DQ13" s="28">
        <f t="shared" si="9"/>
        <v>3</v>
      </c>
      <c r="DR13" s="42">
        <f t="shared" si="10"/>
        <v>0</v>
      </c>
      <c r="DS13" s="42">
        <f t="shared" si="11"/>
        <v>0</v>
      </c>
      <c r="DT13" s="42">
        <f t="shared" si="12"/>
        <v>3</v>
      </c>
      <c r="DU13" s="42">
        <f t="shared" si="13"/>
        <v>0</v>
      </c>
      <c r="DV13" s="42">
        <f t="shared" si="14"/>
        <v>0</v>
      </c>
      <c r="DW13" s="43">
        <f t="shared" si="15"/>
        <v>20</v>
      </c>
      <c r="DX13" s="42">
        <f>IF(DW13&lt;&gt;20,RANK(DW13,$DW$4:$DW$13,1)+COUNTIF(DW$4:DW13,DW13)-1,20)</f>
        <v>20</v>
      </c>
      <c r="DY13" s="44">
        <f t="shared" si="16"/>
        <v>0</v>
      </c>
      <c r="DZ13" s="45" t="str">
        <f t="shared" si="17"/>
        <v>-</v>
      </c>
      <c r="EA13" s="24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43" ht="16.5" customHeight="1" x14ac:dyDescent="0.15">
      <c r="A14" s="10"/>
      <c r="B14" s="10"/>
      <c r="C14" s="120"/>
      <c r="D14" s="121"/>
      <c r="E14" s="121"/>
      <c r="F14" s="121"/>
      <c r="G14" s="121"/>
      <c r="H14" s="216"/>
      <c r="I14" s="91"/>
      <c r="J14" s="217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30"/>
      <c r="DM14" s="219"/>
      <c r="DN14" s="219"/>
      <c r="DO14" s="219"/>
      <c r="DP14" s="219"/>
      <c r="DQ14" s="219"/>
      <c r="DR14" s="219"/>
      <c r="DS14" s="220">
        <f t="shared" si="11"/>
        <v>0</v>
      </c>
      <c r="DT14" s="221"/>
      <c r="DU14" s="219"/>
      <c r="DV14" s="219"/>
      <c r="DW14" s="219"/>
      <c r="DX14" s="219"/>
      <c r="DY14" s="219"/>
      <c r="DZ14" s="219"/>
      <c r="EA14" s="117"/>
      <c r="EB14" s="229"/>
      <c r="EC14" s="229"/>
      <c r="ED14" s="228"/>
    </row>
    <row r="15" spans="1:143" ht="16" customHeight="1" x14ac:dyDescent="0.15">
      <c r="A15" s="10"/>
      <c r="B15" s="10"/>
      <c r="C15" s="120"/>
      <c r="D15" s="121"/>
      <c r="E15" s="121"/>
      <c r="F15" s="121"/>
      <c r="G15" s="121"/>
      <c r="H15" s="203"/>
      <c r="I15" s="8"/>
      <c r="J15" s="112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22"/>
      <c r="DM15" s="222"/>
      <c r="DN15" s="222"/>
      <c r="DO15" s="222"/>
      <c r="DP15" s="222"/>
      <c r="DQ15" s="222"/>
      <c r="DR15" s="121"/>
      <c r="DS15" s="121"/>
      <c r="DT15" s="121"/>
      <c r="DU15" s="121"/>
      <c r="DV15" s="121"/>
      <c r="DW15" s="121"/>
      <c r="DX15" s="121"/>
      <c r="DY15" s="223"/>
      <c r="DZ15" s="223"/>
      <c r="EA15" s="121"/>
      <c r="EB15" s="133"/>
      <c r="EC15" s="133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</row>
    <row r="16" spans="1:143" ht="16.5" customHeight="1" thickBot="1" x14ac:dyDescent="0.2">
      <c r="A16" s="10"/>
      <c r="B16" s="10"/>
      <c r="C16" s="120"/>
      <c r="D16" s="121"/>
      <c r="E16" s="121"/>
      <c r="F16" s="121"/>
      <c r="G16" s="121"/>
      <c r="H16" s="211"/>
      <c r="I16" s="134"/>
      <c r="J16" s="117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22"/>
      <c r="DM16" s="222"/>
      <c r="DN16" s="222"/>
      <c r="DO16" s="222"/>
      <c r="DP16" s="222"/>
      <c r="DQ16" s="222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33"/>
      <c r="EC16" s="133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</row>
    <row r="17" spans="1:143" ht="17" customHeight="1" thickBot="1" x14ac:dyDescent="0.2">
      <c r="A17" s="10"/>
      <c r="B17" s="10"/>
      <c r="C17" s="120"/>
      <c r="D17" s="255" t="str">
        <f>D2</f>
        <v>Senior/Handicap</v>
      </c>
      <c r="E17" s="257"/>
      <c r="F17" s="258"/>
      <c r="G17" s="259"/>
      <c r="H17" s="260"/>
      <c r="I17" s="261"/>
      <c r="J17" s="262"/>
      <c r="K17" s="410"/>
      <c r="L17" s="410"/>
      <c r="M17" s="536" t="s">
        <v>21</v>
      </c>
      <c r="N17" s="537"/>
      <c r="O17" s="537"/>
      <c r="P17" s="538"/>
      <c r="Q17" s="533" t="s">
        <v>22</v>
      </c>
      <c r="R17" s="534"/>
      <c r="S17" s="534"/>
      <c r="T17" s="534"/>
      <c r="U17" s="535"/>
      <c r="V17" s="498" t="s">
        <v>23</v>
      </c>
      <c r="W17" s="499"/>
      <c r="X17" s="499"/>
      <c r="Y17" s="499"/>
      <c r="Z17" s="499"/>
      <c r="AA17" s="499"/>
      <c r="AB17" s="499"/>
      <c r="AC17" s="500"/>
      <c r="AD17" s="474" t="s">
        <v>101</v>
      </c>
      <c r="AE17" s="474"/>
      <c r="AF17" s="474"/>
      <c r="AG17" s="475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33"/>
      <c r="EC17" s="133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</row>
    <row r="18" spans="1:143" ht="17" customHeight="1" thickBot="1" x14ac:dyDescent="0.2">
      <c r="A18" s="10"/>
      <c r="B18" s="10"/>
      <c r="C18" s="120"/>
      <c r="D18" s="263" t="s">
        <v>47</v>
      </c>
      <c r="E18" s="64" t="s">
        <v>2</v>
      </c>
      <c r="F18" s="64" t="s">
        <v>3</v>
      </c>
      <c r="G18" s="64" t="s">
        <v>18</v>
      </c>
      <c r="H18" s="65"/>
      <c r="I18" s="65"/>
      <c r="J18" s="66"/>
      <c r="K18" s="393"/>
      <c r="L18" s="393"/>
      <c r="M18" s="67" t="s">
        <v>24</v>
      </c>
      <c r="N18" s="68" t="s">
        <v>25</v>
      </c>
      <c r="O18" s="68" t="s">
        <v>26</v>
      </c>
      <c r="P18" s="69" t="s">
        <v>27</v>
      </c>
      <c r="Q18" s="67" t="s">
        <v>28</v>
      </c>
      <c r="R18" s="68" t="s">
        <v>29</v>
      </c>
      <c r="S18" s="68" t="s">
        <v>30</v>
      </c>
      <c r="T18" s="68" t="s">
        <v>31</v>
      </c>
      <c r="U18" s="188" t="s">
        <v>57</v>
      </c>
      <c r="V18" s="192" t="s">
        <v>32</v>
      </c>
      <c r="W18" s="140" t="s">
        <v>33</v>
      </c>
      <c r="X18" s="242" t="s">
        <v>110</v>
      </c>
      <c r="Y18" s="140" t="s">
        <v>34</v>
      </c>
      <c r="Z18" s="140" t="s">
        <v>58</v>
      </c>
      <c r="AA18" s="140" t="s">
        <v>59</v>
      </c>
      <c r="AB18" s="141" t="s">
        <v>60</v>
      </c>
      <c r="AC18" s="193" t="s">
        <v>61</v>
      </c>
      <c r="AD18" s="244" t="s">
        <v>95</v>
      </c>
      <c r="AE18" s="71" t="s">
        <v>1</v>
      </c>
      <c r="AF18" s="153" t="s">
        <v>100</v>
      </c>
      <c r="AG18" s="154" t="s">
        <v>44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33"/>
      <c r="EC18" s="133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</row>
    <row r="19" spans="1:143" ht="16.5" customHeight="1" x14ac:dyDescent="0.15">
      <c r="A19" s="10"/>
      <c r="B19" s="10"/>
      <c r="C19" s="254">
        <v>1</v>
      </c>
      <c r="D19" s="264">
        <f>IF(AB19="-",INDEX(DW$1:DW$13,MATCH(C19,$DX$1:$DX$13,0)),AB19)</f>
        <v>1</v>
      </c>
      <c r="E19" s="74" t="str">
        <f>INDEX(E$1:E$13,MATCH(C19,$DX$1:$DX$13,0))</f>
        <v>Sara</v>
      </c>
      <c r="F19" s="74" t="str">
        <f>INDEX(F$1:F$13,MATCH(C19,$DX$1:$DX$13,0))</f>
        <v>Sorrenti</v>
      </c>
      <c r="G19" s="74" t="str">
        <f>INDEX(G$1:G$13,MATCH(C19,$DX$1:$DX$13,0))</f>
        <v>Kisha</v>
      </c>
      <c r="H19" s="73"/>
      <c r="I19" s="73"/>
      <c r="J19" s="75"/>
      <c r="K19" s="394"/>
      <c r="L19" s="394"/>
      <c r="M19" s="76">
        <f>INDEX(Q$1:Q$13,MATCH(C19,$DX$1:$DX$13,0))</f>
        <v>42.666666666666664</v>
      </c>
      <c r="N19" s="77">
        <f>INDEX(V$1:V$13,MATCH(C19,$DX$1:$DX$13,0))</f>
        <v>20</v>
      </c>
      <c r="O19" s="77">
        <f>INDEX(AA$1:AA$13,MATCH(C19,$DX$1:$DX$13,0))</f>
        <v>20.666666666666668</v>
      </c>
      <c r="P19" s="78">
        <f>INDEX(AF$1:AF$13,MATCH(C19,$DX$1:$DX$13,0))</f>
        <v>20.333333333333332</v>
      </c>
      <c r="Q19" s="76">
        <f>INDEX(AK$1:AK$13,MATCH(C19,$DX$1:$DX$13,0))</f>
        <v>40.666666666666664</v>
      </c>
      <c r="R19" s="77">
        <f>INDEX(AP$1:AP$13,MATCH(C19,$DX$1:$DX$13,0))</f>
        <v>20</v>
      </c>
      <c r="S19" s="77">
        <f>INDEX(AU$1:AU$13,MATCH(C19,$DX$1:$DX$13,0))</f>
        <v>0</v>
      </c>
      <c r="T19" s="163">
        <f>INDEX(AZ$1:AZ$13,MATCH(C19,$DX$1:$DX$13,0))</f>
        <v>0</v>
      </c>
      <c r="U19" s="189">
        <f>INDEX(BA$1:BA$13,MATCH(C19,$DX$1:$DX$13,0))</f>
        <v>164.33333333333331</v>
      </c>
      <c r="V19" s="194">
        <f>INDEX(BF$1:BF$13,MATCH(C19,$DX$1:$DX$13,0))</f>
        <v>0</v>
      </c>
      <c r="W19" s="77">
        <f>INDEX(BK$1:BK$13,MATCH(C19,$DX$1:$DX$13,0))</f>
        <v>0</v>
      </c>
      <c r="X19" s="77">
        <f>INDEX(BP$1:BP$13,MATCH(C19,$DX$1:$DX$13,0))</f>
        <v>0</v>
      </c>
      <c r="Y19" s="77">
        <f>INDEX(BU$1:BU$13,MATCH(C19,$DX$1:$DX$13,0))</f>
        <v>0</v>
      </c>
      <c r="Z19" s="77">
        <f>INDEX(BZ$1:BZ$13,MATCH(C19,$DX$1:$DX$13,0))</f>
        <v>0</v>
      </c>
      <c r="AA19" s="163">
        <f>INDEX(CE$1:CE$13,MATCH(C19,$DX$1:$DX$13,0))</f>
        <v>0</v>
      </c>
      <c r="AB19" s="186" t="str">
        <f>INDEX(DZ$1:DZ$13,MATCH(C19,$DX$1:$DX$13,0))</f>
        <v>-</v>
      </c>
      <c r="AC19" s="195">
        <f>INDEX(DI$1:DI$13,MATCH(C19,$DX$1:$DX$13,0))</f>
        <v>0</v>
      </c>
      <c r="AD19" s="245">
        <f>INDEX(DJ$1:DJ$13,MATCH(C19,$DX$1:$DX$13,0))</f>
        <v>164.33333333333331</v>
      </c>
      <c r="AE19" s="79" t="str">
        <f>INDEX(D$1:D$13,MATCH(C19,$DX$1:$DX$13,0))</f>
        <v>SENIOR_2</v>
      </c>
      <c r="AF19" s="80">
        <f>INDEX(DY$1:DY$13,MATCH(C19,$DX$1:$DX$13,0))</f>
        <v>1</v>
      </c>
      <c r="AG19" s="274" t="str">
        <f>IF(AD19&gt;=150,"Point","-")</f>
        <v>Point</v>
      </c>
      <c r="AH19" s="226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33"/>
      <c r="EC19" s="133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</row>
    <row r="20" spans="1:143" ht="16" customHeight="1" x14ac:dyDescent="0.15">
      <c r="A20" s="10"/>
      <c r="B20" s="10"/>
      <c r="C20" s="254">
        <v>2</v>
      </c>
      <c r="D20" s="265">
        <f>IF(AB20="-",INDEX(DW$1:DW$13,MATCH(C20,$DX$1:$DX$13,0)),AB20)</f>
        <v>2</v>
      </c>
      <c r="E20" s="82" t="str">
        <f>INDEX(E$1:E$13,MATCH(C20,$DX$1:$DX$13,0))</f>
        <v>Marina</v>
      </c>
      <c r="F20" s="82" t="str">
        <f>INDEX(F$1:F$13,MATCH(C20,$DX$1:$DX$13,0))</f>
        <v>Samsonova</v>
      </c>
      <c r="G20" s="82" t="str">
        <f>INDEX(G$1:G$13,MATCH(C20,$DX$1:$DX$13,0))</f>
        <v>Bibi</v>
      </c>
      <c r="H20" s="46"/>
      <c r="I20" s="46"/>
      <c r="J20" s="83"/>
      <c r="K20" s="359"/>
      <c r="L20" s="359"/>
      <c r="M20" s="41">
        <f>INDEX(Q$1:Q$13,MATCH(C20,$DX$1:$DX$13,0))</f>
        <v>40.666666666666664</v>
      </c>
      <c r="N20" s="28">
        <f>INDEX(V$1:V$13,MATCH(C20,$DX$1:$DX$13,0))</f>
        <v>19.333333333333332</v>
      </c>
      <c r="O20" s="28">
        <f>INDEX(AA$1:AA$13,MATCH(C20,$DX$1:$DX$13,0))</f>
        <v>21</v>
      </c>
      <c r="P20" s="40">
        <f>INDEX(AF$1:AF$13,MATCH(C20,$DX$1:$DX$13,0))</f>
        <v>19.333333333333332</v>
      </c>
      <c r="Q20" s="41">
        <f>INDEX(AK$1:AK$13,MATCH(C20,$DX$1:$DX$13,0))</f>
        <v>38.666666666666664</v>
      </c>
      <c r="R20" s="28">
        <f>INDEX(AP$1:AP$13,MATCH(C20,$DX$1:$DX$13,0))</f>
        <v>19.333333333333332</v>
      </c>
      <c r="S20" s="28">
        <f>INDEX(AU$1:AU$13,MATCH(C20,$DX$1:$DX$13,0))</f>
        <v>0</v>
      </c>
      <c r="T20" s="164">
        <f>INDEX(AZ$1:AZ$13,MATCH(C20,$DX$1:$DX$13,0))</f>
        <v>0</v>
      </c>
      <c r="U20" s="190">
        <f>INDEX(BA$1:BA$13,MATCH(C20,$DX$1:$DX$13,0))</f>
        <v>158.33333333333334</v>
      </c>
      <c r="V20" s="196">
        <f>INDEX(BF$1:BF$13,MATCH(C20,$DX$1:$DX$13,0))</f>
        <v>0</v>
      </c>
      <c r="W20" s="28">
        <f>INDEX(BK1:BK24,MATCH(C20,$DX1:$DX24,0))</f>
        <v>0</v>
      </c>
      <c r="X20" s="28">
        <f>INDEX(BP$1:BP$13,MATCH(C20,$DX$1:$DX$13,0))</f>
        <v>0</v>
      </c>
      <c r="Y20" s="28">
        <f>INDEX(BU$1:BU$13,MATCH(C20,$DX$1:$DX$13,0))</f>
        <v>0</v>
      </c>
      <c r="Z20" s="28">
        <f>INDEX(BZ$1:BZ$13,MATCH(C20,$DX$1:$DX$13,0))</f>
        <v>0</v>
      </c>
      <c r="AA20" s="164">
        <f>INDEX(CE$1:CE$13,MATCH(C20,$DX$1:$DX$13,0))</f>
        <v>0</v>
      </c>
      <c r="AB20" s="187" t="str">
        <f>INDEX(DZ$1:DZ$13,MATCH(C20,$DX$1:$DX$13,0))</f>
        <v>-</v>
      </c>
      <c r="AC20" s="197">
        <f>INDEX(DI$1:DI$13,MATCH(C20,$DX$1:$DX$13,0))</f>
        <v>0</v>
      </c>
      <c r="AD20" s="173">
        <f>INDEX(DJ$1:DJ$13,MATCH(C20,$DX$1:$DX$13,0))</f>
        <v>158.33333333333334</v>
      </c>
      <c r="AE20" s="43" t="str">
        <f>INDEX(D$1:D$13,MATCH(C20,$DX$1:$DX$13,0))</f>
        <v>SENIOR_1</v>
      </c>
      <c r="AF20" s="44">
        <f>INDEX(DY$1:DY$13,MATCH(C20,$DX$1:$DX$13,0))</f>
        <v>0.96348884381338762</v>
      </c>
      <c r="AG20" s="275" t="str">
        <f t="shared" ref="AG20:AG22" si="40">IF(AD20&gt;=150,"Point","-")</f>
        <v>Point</v>
      </c>
      <c r="AH20" s="239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33"/>
      <c r="EC20" s="133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</row>
    <row r="21" spans="1:143" ht="16" customHeight="1" x14ac:dyDescent="0.15">
      <c r="A21" s="10"/>
      <c r="B21" s="10"/>
      <c r="C21" s="254">
        <v>3</v>
      </c>
      <c r="D21" s="265" t="e">
        <f>IF(AB21="-",INDEX(DW$1:DW$13,MATCH(C21,$DX$1:$DX$13,0)),AB21)</f>
        <v>#N/A</v>
      </c>
      <c r="E21" s="82" t="e">
        <f>INDEX(E$1:E$13,MATCH(C21,$DX$1:$DX$13,0))</f>
        <v>#N/A</v>
      </c>
      <c r="F21" s="82" t="e">
        <f>INDEX(F$1:F$13,MATCH(C21,$DX$1:$DX$13,0))</f>
        <v>#N/A</v>
      </c>
      <c r="G21" s="82" t="e">
        <f>INDEX(G$1:G$13,MATCH(C21,$DX$1:$DX$13,0))</f>
        <v>#N/A</v>
      </c>
      <c r="H21" s="46"/>
      <c r="I21" s="46"/>
      <c r="J21" s="83"/>
      <c r="K21" s="359"/>
      <c r="L21" s="359"/>
      <c r="M21" s="41" t="e">
        <f>INDEX(Q$1:Q$13,MATCH(C21,$DX$1:$DX$13,0))</f>
        <v>#N/A</v>
      </c>
      <c r="N21" s="28" t="e">
        <f>INDEX(V$1:V$13,MATCH(C21,$DX$1:$DX$13,0))</f>
        <v>#N/A</v>
      </c>
      <c r="O21" s="28" t="e">
        <f>INDEX(AA$1:AA$13,MATCH(C21,$DX$1:$DX$13,0))</f>
        <v>#N/A</v>
      </c>
      <c r="P21" s="40" t="e">
        <f>INDEX(AF$1:AF$13,MATCH(C21,$DX$1:$DX$13,0))</f>
        <v>#N/A</v>
      </c>
      <c r="Q21" s="41" t="e">
        <f>INDEX(AK$1:AK$13,MATCH(C21,$DX$1:$DX$13,0))</f>
        <v>#N/A</v>
      </c>
      <c r="R21" s="28" t="e">
        <f>INDEX(AP$1:AP$13,MATCH(C21,$DX$1:$DX$13,0))</f>
        <v>#N/A</v>
      </c>
      <c r="S21" s="28" t="e">
        <f>INDEX(AU$1:AU$13,MATCH(C21,$DX$1:$DX$13,0))</f>
        <v>#N/A</v>
      </c>
      <c r="T21" s="164" t="e">
        <f>INDEX(AZ$1:AZ$13,MATCH(C21,$DX$1:$DX$13,0))</f>
        <v>#N/A</v>
      </c>
      <c r="U21" s="190" t="e">
        <f>INDEX(BA$1:BA$13,MATCH(C21,$DX$1:$DX$13,0))</f>
        <v>#N/A</v>
      </c>
      <c r="V21" s="196" t="e">
        <f>INDEX(BF$1:BF$13,MATCH(C21,$DX$1:$DX$13,0))</f>
        <v>#N/A</v>
      </c>
      <c r="W21" s="28" t="e">
        <f>INDEX(BK1:BK24,MATCH(C21,$DX1:$DX24,0))</f>
        <v>#N/A</v>
      </c>
      <c r="X21" s="28" t="e">
        <f>INDEX(BP$1:BP$13,MATCH(C21,$DX$1:$DX$13,0))</f>
        <v>#N/A</v>
      </c>
      <c r="Y21" s="28" t="e">
        <f>INDEX(BU$1:BU$13,MATCH(C21,$DX$1:$DX$13,0))</f>
        <v>#N/A</v>
      </c>
      <c r="Z21" s="28" t="e">
        <f>INDEX(BZ$1:BZ$13,MATCH(C21,$DX$1:$DX$13,0))</f>
        <v>#N/A</v>
      </c>
      <c r="AA21" s="164" t="e">
        <f>INDEX(CE$1:CE$13,MATCH(C21,$DX$1:$DX$13,0))</f>
        <v>#N/A</v>
      </c>
      <c r="AB21" s="187" t="e">
        <f>INDEX(DZ$1:DZ$13,MATCH(C21,$DX$1:$DX$13,0))</f>
        <v>#N/A</v>
      </c>
      <c r="AC21" s="197" t="e">
        <f>INDEX(DI$1:DI$13,MATCH(C21,$DX$1:$DX$13,0))</f>
        <v>#N/A</v>
      </c>
      <c r="AD21" s="173" t="e">
        <f>INDEX(DJ$1:DJ$13,MATCH(C21,$DX$1:$DX$13,0))</f>
        <v>#N/A</v>
      </c>
      <c r="AE21" s="43" t="e">
        <f>INDEX(D$1:D$13,MATCH(C21,$DX$1:$DX$13,0))</f>
        <v>#N/A</v>
      </c>
      <c r="AF21" s="44" t="e">
        <f>INDEX(DY$1:DY$13,MATCH(C21,$DX$1:$DX$13,0))</f>
        <v>#N/A</v>
      </c>
      <c r="AG21" s="275" t="e">
        <f t="shared" si="40"/>
        <v>#N/A</v>
      </c>
      <c r="AH21" s="239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33"/>
      <c r="EC21" s="133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</row>
    <row r="22" spans="1:143" ht="16" customHeight="1" thickBot="1" x14ac:dyDescent="0.2">
      <c r="A22" s="10"/>
      <c r="B22" s="10"/>
      <c r="C22" s="254">
        <v>4</v>
      </c>
      <c r="D22" s="266" t="e">
        <f>IF(AB22="-",INDEX(DW$1:DW$13,MATCH(C22,$DX$1:$DX$13,0)),AB22)</f>
        <v>#N/A</v>
      </c>
      <c r="E22" s="267" t="e">
        <f>INDEX(E$1:E$13,MATCH(C22,$DX$1:$DX$13,0))</f>
        <v>#N/A</v>
      </c>
      <c r="F22" s="267" t="e">
        <f>INDEX(F$1:F$13,MATCH(C22,$DX$1:$DX$13,0))</f>
        <v>#N/A</v>
      </c>
      <c r="G22" s="267" t="e">
        <f>INDEX(G$1:G$13,MATCH(C22,$DX$1:$DX$13,0))</f>
        <v>#N/A</v>
      </c>
      <c r="H22" s="92"/>
      <c r="I22" s="92"/>
      <c r="J22" s="268"/>
      <c r="K22" s="360"/>
      <c r="L22" s="360"/>
      <c r="M22" s="127" t="e">
        <f>INDEX(Q$1:Q$13,MATCH(C22,$DX$1:$DX$13,0))</f>
        <v>#N/A</v>
      </c>
      <c r="N22" s="95" t="e">
        <f>INDEX(V$1:V$13,MATCH(C22,$DX$1:$DX$13,0))</f>
        <v>#N/A</v>
      </c>
      <c r="O22" s="95" t="e">
        <f>INDEX(AA$1:AA$13,MATCH(C22,$DX$1:$DX$13,0))</f>
        <v>#N/A</v>
      </c>
      <c r="P22" s="100" t="e">
        <f>INDEX(AF$1:AF$13,MATCH(C22,$DX$1:$DX$13,0))</f>
        <v>#N/A</v>
      </c>
      <c r="Q22" s="127" t="e">
        <f>INDEX(AK$1:AK$13,MATCH(C22,$DX$1:$DX$13,0))</f>
        <v>#N/A</v>
      </c>
      <c r="R22" s="95" t="e">
        <f>INDEX(AP$1:AP$13,MATCH(C22,$DX$1:$DX$13,0))</f>
        <v>#N/A</v>
      </c>
      <c r="S22" s="95" t="e">
        <f>INDEX(AU$1:AU$13,MATCH(C22,$DX$1:$DX$13,0))</f>
        <v>#N/A</v>
      </c>
      <c r="T22" s="199" t="e">
        <f>INDEX(AZ$1:AZ$13,MATCH(C22,$DX$1:$DX$13,0))</f>
        <v>#N/A</v>
      </c>
      <c r="U22" s="270" t="e">
        <f>INDEX(BA$1:BA$13,MATCH(C22,$DX$1:$DX$13,0))</f>
        <v>#N/A</v>
      </c>
      <c r="V22" s="198" t="e">
        <f>INDEX(BF$1:BF$13,MATCH(C22,$DX$1:$DX$13,0))</f>
        <v>#N/A</v>
      </c>
      <c r="W22" s="95" t="e">
        <f>INDEX(BK1:BK24,MATCH(C22,$DX1:$DX24,0))</f>
        <v>#N/A</v>
      </c>
      <c r="X22" s="95" t="e">
        <f>INDEX(BP$1:BP$13,MATCH(C22,$DX$1:$DX$13,0))</f>
        <v>#N/A</v>
      </c>
      <c r="Y22" s="95" t="e">
        <f>INDEX(BU$1:BU$13,MATCH(C22,$DX$1:$DX$13,0))</f>
        <v>#N/A</v>
      </c>
      <c r="Z22" s="95" t="e">
        <f>INDEX(BZ$1:BZ$13,MATCH(C22,$DX$1:$DX$13,0))</f>
        <v>#N/A</v>
      </c>
      <c r="AA22" s="199" t="e">
        <f>INDEX(CE$1:CE$13,MATCH(C22,$DX$1:$DX$13,0))</f>
        <v>#N/A</v>
      </c>
      <c r="AB22" s="200" t="e">
        <f>INDEX(DZ$1:DZ$13,MATCH(C22,$DX$1:$DX$13,0))</f>
        <v>#N/A</v>
      </c>
      <c r="AC22" s="201" t="e">
        <f>INDEX(DI$1:DI$13,MATCH(C22,$DX$1:$DX$13,0))</f>
        <v>#N/A</v>
      </c>
      <c r="AD22" s="271" t="e">
        <f>INDEX(DJ$1:DJ$13,MATCH(C22,$DX$1:$DX$13,0))</f>
        <v>#N/A</v>
      </c>
      <c r="AE22" s="129" t="e">
        <f>INDEX(D$1:D$13,MATCH(C22,$DX$1:$DX$13,0))</f>
        <v>#N/A</v>
      </c>
      <c r="AF22" s="130" t="e">
        <f>INDEX(DY$1:DY$13,MATCH(C22,$DX$1:$DX$13,0))</f>
        <v>#N/A</v>
      </c>
      <c r="AG22" s="276" t="e">
        <f t="shared" si="40"/>
        <v>#N/A</v>
      </c>
      <c r="AH22" s="239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33"/>
      <c r="EC22" s="133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</row>
    <row r="23" spans="1:143" ht="16" customHeight="1" x14ac:dyDescent="0.15">
      <c r="A23" s="10"/>
      <c r="B23" s="10"/>
      <c r="C23" s="120"/>
      <c r="D23" s="121"/>
      <c r="E23" s="121"/>
      <c r="F23" s="121"/>
      <c r="G23" s="121"/>
      <c r="H23" s="216"/>
      <c r="I23" s="91"/>
      <c r="J23" s="217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33"/>
      <c r="EC23" s="133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</row>
    <row r="24" spans="1:143" ht="16" customHeight="1" x14ac:dyDescent="0.15">
      <c r="A24" s="10"/>
      <c r="B24" s="10"/>
      <c r="C24" s="120"/>
      <c r="D24" s="121"/>
      <c r="E24" s="121"/>
      <c r="F24" s="121"/>
      <c r="G24" s="121"/>
      <c r="H24" s="203"/>
      <c r="I24" s="8"/>
      <c r="J24" s="112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33"/>
      <c r="EC24" s="133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</row>
    <row r="25" spans="1:143" ht="12.75" customHeight="1" x14ac:dyDescent="0.15">
      <c r="E25" s="109"/>
      <c r="M25" s="109"/>
      <c r="N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</row>
    <row r="26" spans="1:143" ht="12.75" customHeight="1" x14ac:dyDescent="0.15"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</row>
  </sheetData>
  <mergeCells count="33">
    <mergeCell ref="BL3:BP3"/>
    <mergeCell ref="CR3:CU3"/>
    <mergeCell ref="V17:AC17"/>
    <mergeCell ref="CJ3:CM3"/>
    <mergeCell ref="K2:L2"/>
    <mergeCell ref="EB2:ED2"/>
    <mergeCell ref="AD17:AG17"/>
    <mergeCell ref="DJ2:DK2"/>
    <mergeCell ref="Q17:U17"/>
    <mergeCell ref="M17:P17"/>
    <mergeCell ref="AV3:AZ3"/>
    <mergeCell ref="AQ3:AU3"/>
    <mergeCell ref="AL3:AP3"/>
    <mergeCell ref="AG3:AK3"/>
    <mergeCell ref="R3:V3"/>
    <mergeCell ref="M3:Q3"/>
    <mergeCell ref="M2:AF2"/>
    <mergeCell ref="CN3:CQ3"/>
    <mergeCell ref="BG3:BK3"/>
    <mergeCell ref="D2:G2"/>
    <mergeCell ref="BB2:DI2"/>
    <mergeCell ref="D1:EC1"/>
    <mergeCell ref="AG2:AZ2"/>
    <mergeCell ref="BB3:BF3"/>
    <mergeCell ref="AB3:AF3"/>
    <mergeCell ref="W3:AA3"/>
    <mergeCell ref="CF3:CI3"/>
    <mergeCell ref="DE3:DH3"/>
    <mergeCell ref="CA3:CE3"/>
    <mergeCell ref="BV3:BZ3"/>
    <mergeCell ref="BQ3:BU3"/>
    <mergeCell ref="CZ3:DC3"/>
    <mergeCell ref="CV3:CY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W25"/>
  <sheetViews>
    <sheetView showGridLines="0" topLeftCell="C15" zoomScale="150" workbookViewId="0">
      <selection activeCell="BD7" sqref="BD7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4.125" style="1" customWidth="1"/>
    <col min="4" max="4" width="9.5" style="1" customWidth="1"/>
    <col min="5" max="5" width="14.625" style="1" customWidth="1"/>
    <col min="6" max="6" width="12.75" style="1" customWidth="1"/>
    <col min="7" max="7" width="7.625" style="1" customWidth="1"/>
    <col min="8" max="8" width="6.75" style="1" customWidth="1"/>
    <col min="9" max="10" width="8.625" style="1" hidden="1" customWidth="1"/>
    <col min="11" max="12" width="8.625" style="1" customWidth="1"/>
    <col min="13" max="13" width="4.25" style="1" customWidth="1"/>
    <col min="14" max="15" width="4" style="1" customWidth="1"/>
    <col min="16" max="16" width="4.125" style="1" customWidth="1"/>
    <col min="17" max="17" width="4.25" style="1" customWidth="1"/>
    <col min="18" max="18" width="4" style="1" customWidth="1"/>
    <col min="19" max="19" width="3.875" style="1" customWidth="1"/>
    <col min="20" max="20" width="4" style="1" customWidth="1"/>
    <col min="21" max="21" width="4.5" style="1" customWidth="1"/>
    <col min="22" max="23" width="4" style="1" customWidth="1"/>
    <col min="24" max="25" width="4.125" style="1" customWidth="1"/>
    <col min="26" max="26" width="3.625" style="1" customWidth="1"/>
    <col min="27" max="27" width="4.25" style="1" customWidth="1"/>
    <col min="28" max="28" width="4.375" style="1" customWidth="1"/>
    <col min="29" max="29" width="4.125" style="1" customWidth="1"/>
    <col min="30" max="31" width="4.75" style="1" customWidth="1"/>
    <col min="32" max="32" width="3.5" style="1" customWidth="1"/>
    <col min="33" max="33" width="5.375" style="1" customWidth="1"/>
    <col min="34" max="34" width="4" style="1" customWidth="1"/>
    <col min="35" max="35" width="4.125" style="1" customWidth="1"/>
    <col min="36" max="36" width="5" style="1" customWidth="1"/>
    <col min="37" max="40" width="4" style="1" customWidth="1"/>
    <col min="41" max="41" width="5" style="1" customWidth="1"/>
    <col min="42" max="42" width="3.875" style="1" customWidth="1"/>
    <col min="43" max="43" width="4.25" style="1" customWidth="1"/>
    <col min="44" max="44" width="4" style="1" customWidth="1"/>
    <col min="45" max="45" width="4.125" style="1" customWidth="1"/>
    <col min="46" max="46" width="4.75" style="1" customWidth="1"/>
    <col min="47" max="47" width="4.125" style="1" customWidth="1"/>
    <col min="48" max="48" width="4.25" style="1" customWidth="1"/>
    <col min="49" max="49" width="4" style="1" customWidth="1"/>
    <col min="50" max="50" width="4.125" style="1" customWidth="1"/>
    <col min="51" max="51" width="5.25" style="1" customWidth="1"/>
    <col min="52" max="52" width="4" style="1" customWidth="1"/>
    <col min="53" max="53" width="5.125" style="1" customWidth="1"/>
    <col min="54" max="56" width="3.75" style="1" customWidth="1"/>
    <col min="57" max="57" width="4.75" style="1" customWidth="1"/>
    <col min="58" max="58" width="3.625" style="1" customWidth="1"/>
    <col min="59" max="61" width="3.75" style="1" customWidth="1"/>
    <col min="62" max="62" width="4.875" style="1" customWidth="1"/>
    <col min="63" max="63" width="3.625" style="1" customWidth="1"/>
    <col min="64" max="66" width="3.75" style="1" customWidth="1"/>
    <col min="67" max="67" width="4.875" style="1" customWidth="1"/>
    <col min="68" max="68" width="3.625" style="1" customWidth="1"/>
    <col min="69" max="71" width="3.75" style="1" customWidth="1"/>
    <col min="72" max="72" width="4.125" style="1" customWidth="1"/>
    <col min="73" max="73" width="3.625" style="1" customWidth="1"/>
    <col min="74" max="76" width="3.75" style="1" customWidth="1"/>
    <col min="77" max="77" width="5.125" style="1" customWidth="1"/>
    <col min="78" max="78" width="3.625" style="1" customWidth="1"/>
    <col min="79" max="81" width="3.75" style="1" customWidth="1"/>
    <col min="82" max="82" width="4.125" style="1" customWidth="1"/>
    <col min="83" max="83" width="3.625" style="1" customWidth="1"/>
    <col min="84" max="108" width="2.625" style="1" customWidth="1"/>
    <col min="109" max="113" width="3.625" style="1" customWidth="1"/>
    <col min="114" max="114" width="4.875" style="1" customWidth="1"/>
    <col min="115" max="115" width="5.875" style="1" customWidth="1"/>
    <col min="116" max="133" width="8.625" style="1" hidden="1" customWidth="1"/>
    <col min="134" max="257" width="8.625" style="1" customWidth="1"/>
  </cols>
  <sheetData>
    <row r="1" spans="1:136" ht="17" customHeight="1" thickBot="1" x14ac:dyDescent="0.2">
      <c r="A1" s="10"/>
      <c r="B1" s="10"/>
      <c r="C1" s="112"/>
      <c r="D1" s="116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202"/>
    </row>
    <row r="2" spans="1:136" ht="17" customHeight="1" thickBot="1" x14ac:dyDescent="0.2">
      <c r="A2" s="10"/>
      <c r="B2" s="10"/>
      <c r="C2" s="117"/>
      <c r="D2" s="549" t="s">
        <v>107</v>
      </c>
      <c r="E2" s="550"/>
      <c r="F2" s="550"/>
      <c r="G2" s="550"/>
      <c r="H2" s="551"/>
      <c r="I2" s="88"/>
      <c r="J2" s="113"/>
      <c r="K2" s="501" t="s">
        <v>101</v>
      </c>
      <c r="L2" s="502"/>
      <c r="M2" s="492" t="s">
        <v>21</v>
      </c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4"/>
      <c r="AG2" s="495" t="s">
        <v>22</v>
      </c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7"/>
      <c r="BA2" s="344" t="s">
        <v>94</v>
      </c>
      <c r="BB2" s="498" t="s">
        <v>23</v>
      </c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499"/>
      <c r="DI2" s="500"/>
      <c r="DJ2" s="501" t="s">
        <v>101</v>
      </c>
      <c r="DK2" s="502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10"/>
      <c r="EC2" s="10"/>
      <c r="ED2" s="503" t="s">
        <v>96</v>
      </c>
      <c r="EE2" s="503"/>
      <c r="EF2" s="503"/>
    </row>
    <row r="3" spans="1:136" ht="71" customHeight="1" x14ac:dyDescent="0.15">
      <c r="A3" s="10"/>
      <c r="B3" s="10"/>
      <c r="C3" s="120"/>
      <c r="D3" s="373" t="s">
        <v>1</v>
      </c>
      <c r="E3" s="115" t="s">
        <v>62</v>
      </c>
      <c r="F3" s="115" t="s">
        <v>63</v>
      </c>
      <c r="G3" s="115" t="s">
        <v>19</v>
      </c>
      <c r="H3" s="374" t="s">
        <v>20</v>
      </c>
      <c r="I3" s="322"/>
      <c r="J3" s="334"/>
      <c r="K3" s="400" t="s">
        <v>45</v>
      </c>
      <c r="L3" s="357" t="s">
        <v>95</v>
      </c>
      <c r="M3" s="512" t="s">
        <v>24</v>
      </c>
      <c r="N3" s="513"/>
      <c r="O3" s="513"/>
      <c r="P3" s="513"/>
      <c r="Q3" s="514"/>
      <c r="R3" s="516" t="s">
        <v>25</v>
      </c>
      <c r="S3" s="513"/>
      <c r="T3" s="513"/>
      <c r="U3" s="513"/>
      <c r="V3" s="514"/>
      <c r="W3" s="516" t="s">
        <v>26</v>
      </c>
      <c r="X3" s="513"/>
      <c r="Y3" s="513"/>
      <c r="Z3" s="513"/>
      <c r="AA3" s="514"/>
      <c r="AB3" s="516" t="s">
        <v>27</v>
      </c>
      <c r="AC3" s="513"/>
      <c r="AD3" s="513"/>
      <c r="AE3" s="513"/>
      <c r="AF3" s="517"/>
      <c r="AG3" s="515" t="s">
        <v>28</v>
      </c>
      <c r="AH3" s="505"/>
      <c r="AI3" s="505"/>
      <c r="AJ3" s="505"/>
      <c r="AK3" s="506"/>
      <c r="AL3" s="504" t="s">
        <v>29</v>
      </c>
      <c r="AM3" s="505"/>
      <c r="AN3" s="505"/>
      <c r="AO3" s="505"/>
      <c r="AP3" s="506"/>
      <c r="AQ3" s="504" t="s">
        <v>30</v>
      </c>
      <c r="AR3" s="505"/>
      <c r="AS3" s="505"/>
      <c r="AT3" s="505"/>
      <c r="AU3" s="506"/>
      <c r="AV3" s="504" t="s">
        <v>31</v>
      </c>
      <c r="AW3" s="505"/>
      <c r="AX3" s="505"/>
      <c r="AY3" s="505"/>
      <c r="AZ3" s="519"/>
      <c r="BA3" s="345" t="s">
        <v>111</v>
      </c>
      <c r="BB3" s="515" t="s">
        <v>32</v>
      </c>
      <c r="BC3" s="505"/>
      <c r="BD3" s="505"/>
      <c r="BE3" s="505"/>
      <c r="BF3" s="506"/>
      <c r="BG3" s="504" t="s">
        <v>33</v>
      </c>
      <c r="BH3" s="505"/>
      <c r="BI3" s="505"/>
      <c r="BJ3" s="505"/>
      <c r="BK3" s="506"/>
      <c r="BL3" s="518" t="s">
        <v>110</v>
      </c>
      <c r="BM3" s="505"/>
      <c r="BN3" s="505"/>
      <c r="BO3" s="505"/>
      <c r="BP3" s="506"/>
      <c r="BQ3" s="504" t="s">
        <v>34</v>
      </c>
      <c r="BR3" s="505"/>
      <c r="BS3" s="505"/>
      <c r="BT3" s="505"/>
      <c r="BU3" s="506"/>
      <c r="BV3" s="504" t="s">
        <v>35</v>
      </c>
      <c r="BW3" s="505"/>
      <c r="BX3" s="505"/>
      <c r="BY3" s="505"/>
      <c r="BZ3" s="506"/>
      <c r="CA3" s="518" t="s">
        <v>108</v>
      </c>
      <c r="CB3" s="505"/>
      <c r="CC3" s="505"/>
      <c r="CD3" s="505"/>
      <c r="CE3" s="507"/>
      <c r="CF3" s="520" t="s">
        <v>36</v>
      </c>
      <c r="CG3" s="505"/>
      <c r="CH3" s="505"/>
      <c r="CI3" s="506"/>
      <c r="CJ3" s="504" t="s">
        <v>37</v>
      </c>
      <c r="CK3" s="505"/>
      <c r="CL3" s="505"/>
      <c r="CM3" s="506"/>
      <c r="CN3" s="504" t="s">
        <v>38</v>
      </c>
      <c r="CO3" s="505"/>
      <c r="CP3" s="505"/>
      <c r="CQ3" s="506"/>
      <c r="CR3" s="504" t="s">
        <v>39</v>
      </c>
      <c r="CS3" s="505"/>
      <c r="CT3" s="505"/>
      <c r="CU3" s="506"/>
      <c r="CV3" s="524" t="s">
        <v>40</v>
      </c>
      <c r="CW3" s="509"/>
      <c r="CX3" s="509"/>
      <c r="CY3" s="510"/>
      <c r="CZ3" s="504" t="s">
        <v>41</v>
      </c>
      <c r="DA3" s="505"/>
      <c r="DB3" s="505"/>
      <c r="DC3" s="507"/>
      <c r="DD3" s="381" t="s">
        <v>109</v>
      </c>
      <c r="DE3" s="520" t="s">
        <v>42</v>
      </c>
      <c r="DF3" s="505"/>
      <c r="DG3" s="505"/>
      <c r="DH3" s="506"/>
      <c r="DI3" s="349" t="s">
        <v>43</v>
      </c>
      <c r="DJ3" s="364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LARGE(DJ4:DJ13,1)</f>
        <v>157.73333333333335</v>
      </c>
      <c r="DZ3" s="23" t="s">
        <v>56</v>
      </c>
      <c r="EA3" s="24"/>
      <c r="EB3" s="10"/>
      <c r="EC3" s="10"/>
      <c r="ED3" s="146" t="s">
        <v>97</v>
      </c>
      <c r="EE3" s="146" t="s">
        <v>98</v>
      </c>
      <c r="EF3" s="146" t="s">
        <v>99</v>
      </c>
    </row>
    <row r="4" spans="1:136" ht="16" customHeight="1" x14ac:dyDescent="0.15">
      <c r="A4" s="10"/>
      <c r="B4" s="10"/>
      <c r="C4" s="120"/>
      <c r="D4" s="331" t="str">
        <f>classi!B209</f>
        <v>QUART_1</v>
      </c>
      <c r="E4" s="25" t="str">
        <f>classi!C209</f>
        <v>Cristallini</v>
      </c>
      <c r="F4" s="25" t="str">
        <f>classi!D209</f>
        <v>Lorenzon</v>
      </c>
      <c r="G4" s="25" t="str">
        <f>classi!E209</f>
        <v>Ksami</v>
      </c>
      <c r="H4" s="330" t="str">
        <f>classi!F209</f>
        <v>Flann</v>
      </c>
      <c r="I4" s="372"/>
      <c r="J4" s="335"/>
      <c r="K4" s="397">
        <f>DK4</f>
        <v>1</v>
      </c>
      <c r="L4" s="358">
        <f>DJ4</f>
        <v>157.73333333333335</v>
      </c>
      <c r="M4" s="338">
        <v>19</v>
      </c>
      <c r="N4" s="105">
        <v>18</v>
      </c>
      <c r="O4" s="105">
        <v>23</v>
      </c>
      <c r="P4" s="27"/>
      <c r="Q4" s="28">
        <f>AVERAGE(M4:O4)</f>
        <v>20</v>
      </c>
      <c r="R4" s="105">
        <v>19</v>
      </c>
      <c r="S4" s="105">
        <v>18</v>
      </c>
      <c r="T4" s="105">
        <v>22</v>
      </c>
      <c r="U4" s="27"/>
      <c r="V4" s="28">
        <f>AVERAGE(R4:T4)</f>
        <v>19.666666666666668</v>
      </c>
      <c r="W4" s="105">
        <v>19</v>
      </c>
      <c r="X4" s="105">
        <v>19</v>
      </c>
      <c r="Y4" s="105">
        <v>23</v>
      </c>
      <c r="Z4" s="27"/>
      <c r="AA4" s="28">
        <f>AVERAGE(W4:Y4)</f>
        <v>20.333333333333332</v>
      </c>
      <c r="AB4" s="105">
        <v>20</v>
      </c>
      <c r="AC4" s="105">
        <v>20</v>
      </c>
      <c r="AD4" s="105">
        <v>22</v>
      </c>
      <c r="AE4" s="27"/>
      <c r="AF4" s="339">
        <f>AVERAGE(AB4:AD4)</f>
        <v>20.666666666666668</v>
      </c>
      <c r="AG4" s="342">
        <v>19</v>
      </c>
      <c r="AH4" s="107">
        <v>18</v>
      </c>
      <c r="AI4" s="107">
        <v>22</v>
      </c>
      <c r="AJ4" s="27"/>
      <c r="AK4" s="28">
        <f>AVERAGE(AG4:AI4)</f>
        <v>19.666666666666668</v>
      </c>
      <c r="AL4" s="107">
        <v>18</v>
      </c>
      <c r="AM4" s="107">
        <v>19</v>
      </c>
      <c r="AN4" s="107">
        <v>21</v>
      </c>
      <c r="AO4" s="27"/>
      <c r="AP4" s="28">
        <f>AVERAGE(AL4:AN4)</f>
        <v>19.333333333333332</v>
      </c>
      <c r="AQ4" s="107">
        <v>19</v>
      </c>
      <c r="AR4" s="107">
        <v>19</v>
      </c>
      <c r="AS4" s="107">
        <v>22</v>
      </c>
      <c r="AT4" s="27"/>
      <c r="AU4" s="28">
        <f>AVERAGE(AQ4:AS4)</f>
        <v>20</v>
      </c>
      <c r="AV4" s="107">
        <v>19</v>
      </c>
      <c r="AW4" s="107">
        <v>18</v>
      </c>
      <c r="AX4" s="107">
        <v>22</v>
      </c>
      <c r="AY4" s="27"/>
      <c r="AZ4" s="339">
        <f>AVERAGE(AV4:AX4)</f>
        <v>19.666666666666668</v>
      </c>
      <c r="BA4" s="346">
        <f t="shared" ref="BA4:BA13" si="0">Q4+V4+AA4+AF4+AK4+AP4+AU4+AZ4</f>
        <v>159.33333333333334</v>
      </c>
      <c r="BB4" s="350">
        <v>1.5</v>
      </c>
      <c r="BC4" s="29">
        <v>1.3</v>
      </c>
      <c r="BD4" s="29">
        <v>2</v>
      </c>
      <c r="BE4" s="30"/>
      <c r="BF4" s="28">
        <f>AVERAGE(BB4:BD4)</f>
        <v>1.5999999999999999</v>
      </c>
      <c r="BG4" s="29">
        <v>0</v>
      </c>
      <c r="BH4" s="29">
        <v>0</v>
      </c>
      <c r="BI4" s="29">
        <v>0</v>
      </c>
      <c r="BJ4" s="30"/>
      <c r="BK4" s="28">
        <f>AVERAGE(BG4:BI4)</f>
        <v>0</v>
      </c>
      <c r="BL4" s="29">
        <v>0</v>
      </c>
      <c r="BM4" s="29">
        <v>0</v>
      </c>
      <c r="BN4" s="29">
        <v>0</v>
      </c>
      <c r="BO4" s="30"/>
      <c r="BP4" s="28">
        <f>AVERAGE(BL4:BN4)</f>
        <v>0</v>
      </c>
      <c r="BQ4" s="29">
        <v>0</v>
      </c>
      <c r="BR4" s="29">
        <v>0</v>
      </c>
      <c r="BS4" s="29">
        <v>0</v>
      </c>
      <c r="BT4" s="30"/>
      <c r="BU4" s="28">
        <f>AVERAGE(BQ4:BS4)</f>
        <v>0</v>
      </c>
      <c r="BV4" s="31">
        <v>0</v>
      </c>
      <c r="BW4" s="31">
        <v>0</v>
      </c>
      <c r="BX4" s="31">
        <v>0</v>
      </c>
      <c r="BY4" s="30"/>
      <c r="BZ4" s="28">
        <f>AVERAGE(BV4:BX4)</f>
        <v>0</v>
      </c>
      <c r="CA4" s="31">
        <v>0</v>
      </c>
      <c r="CB4" s="31">
        <v>0</v>
      </c>
      <c r="CC4" s="31">
        <v>0</v>
      </c>
      <c r="CD4" s="32"/>
      <c r="CE4" s="33">
        <f>AVERAGE(CA4:CC4)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1.5</v>
      </c>
      <c r="DF4" s="39">
        <f>SUM(BC4,BH4,BM4,BR4,BW4,CB4)</f>
        <v>1.3</v>
      </c>
      <c r="DG4" s="39">
        <f>SUM(BD4,BI4,BN4,BS4,BX4,CC4)</f>
        <v>2</v>
      </c>
      <c r="DH4" s="27"/>
      <c r="DI4" s="351">
        <f t="shared" ref="DI4:DI13" si="1">BF4+BK4+BU4+BP4+BZ4+CE4</f>
        <v>1.5999999999999999</v>
      </c>
      <c r="DJ4" s="158">
        <f t="shared" ref="DJ4:DJ13" si="2">BA4-DI4</f>
        <v>157.73333333333335</v>
      </c>
      <c r="DK4" s="110">
        <f t="shared" ref="DK4:DK13" si="3">RANK(DJ4,$DJ$4:$DJ$13,0)</f>
        <v>1</v>
      </c>
      <c r="DL4" s="41">
        <f t="shared" ref="DL4:DL13" si="4">Q4</f>
        <v>20</v>
      </c>
      <c r="DM4" s="28">
        <f t="shared" ref="DM4:DM13" si="5">DJ4*10^3+DL4</f>
        <v>157753.33333333334</v>
      </c>
      <c r="DN4" s="28">
        <f t="shared" ref="DN4:DN13" si="6">RANK(DM4,$DM$4:$DM$13,0)</f>
        <v>1</v>
      </c>
      <c r="DO4" s="28">
        <f t="shared" ref="DO4:DO13" si="7">AK4</f>
        <v>19.666666666666668</v>
      </c>
      <c r="DP4" s="28">
        <f t="shared" ref="DP4:DP13" si="8">(DJ4*10^3+DL4)*10^3+DO4</f>
        <v>157753353</v>
      </c>
      <c r="DQ4" s="28">
        <f t="shared" ref="DQ4:DQ13" si="9">RANK(DP4,$DP$4:$DP$13,0)</f>
        <v>1</v>
      </c>
      <c r="DR4" s="42">
        <f t="shared" ref="DR4:DR13" si="10">V4</f>
        <v>19.666666666666668</v>
      </c>
      <c r="DS4" s="42">
        <f t="shared" ref="DS4:DS14" si="11">((DJ4*10^3+DL4)*10^3+DO4)*10^3+DR4</f>
        <v>157753353019.66666</v>
      </c>
      <c r="DT4" s="42">
        <f t="shared" ref="DT4:DT13" si="12">RANK(DS4,$DS$4:$DS$13,0)</f>
        <v>1</v>
      </c>
      <c r="DU4" s="42">
        <f t="shared" ref="DU4:DU13" si="13">AP4</f>
        <v>19.333333333333332</v>
      </c>
      <c r="DV4" s="42">
        <f t="shared" ref="DV4:DV13" si="14">(((DJ4*10^3+DL4)*10^3+DO4)*10^3+DR4)*10^3+DU4</f>
        <v>157753353019686</v>
      </c>
      <c r="DW4" s="43">
        <f t="shared" ref="DW4:DW13" si="15">IF(E4&gt;0,RANK(DV4,$DV$4:$DV$13,0),20)</f>
        <v>1</v>
      </c>
      <c r="DX4" s="42">
        <f>IF(DW4&lt;&gt;20,RANK(DW4,$DW$4:$DW$13,1)+COUNTIF(DW$4:DW4,DW4)-1,20)</f>
        <v>1</v>
      </c>
      <c r="DY4" s="44">
        <f t="shared" ref="DY4:DY13" si="16">DJ4/$DY$3</f>
        <v>1</v>
      </c>
      <c r="DZ4" s="45" t="str">
        <f t="shared" ref="DZ4:DZ13" si="17">IF(COUNTIF(CF4:DC4,"x")&gt;0,"Dis",IF(COUNTIF(DD4,"x")&gt;0,"Abbruch","-"))</f>
        <v>-</v>
      </c>
      <c r="EA4" s="24"/>
      <c r="EB4" s="10"/>
      <c r="EC4" s="10"/>
      <c r="ED4" s="103">
        <f>M4+R4+W4+AB4+AG4+AL4+AQ4+AV4-DE4</f>
        <v>150.5</v>
      </c>
      <c r="EE4" s="103">
        <f>N4+S4+X4+AC4+AH4+AM4+AR4+AW4-DF4</f>
        <v>147.69999999999999</v>
      </c>
      <c r="EF4" s="103">
        <f>O4+T4+Y4+AD4+AI4+AN4+AS4+AX4-DG4</f>
        <v>175</v>
      </c>
    </row>
    <row r="5" spans="1:136" ht="16" customHeight="1" x14ac:dyDescent="0.15">
      <c r="A5" s="10"/>
      <c r="B5" s="10"/>
      <c r="C5" s="120"/>
      <c r="D5" s="329" t="str">
        <f>classi!B210</f>
        <v>QUART_2</v>
      </c>
      <c r="E5" s="25">
        <f>classi!C210</f>
        <v>0</v>
      </c>
      <c r="F5" s="25">
        <f>classi!D210</f>
        <v>0</v>
      </c>
      <c r="G5" s="25">
        <f>classi!E210</f>
        <v>0</v>
      </c>
      <c r="H5" s="330">
        <f>classi!F210</f>
        <v>0</v>
      </c>
      <c r="I5" s="324"/>
      <c r="J5" s="156"/>
      <c r="K5" s="397">
        <f t="shared" ref="K5:K13" si="18">DK5</f>
        <v>2</v>
      </c>
      <c r="L5" s="358">
        <f t="shared" ref="L5:L13" si="19">DJ5</f>
        <v>0</v>
      </c>
      <c r="M5" s="338">
        <v>0</v>
      </c>
      <c r="N5" s="105">
        <v>0</v>
      </c>
      <c r="O5" s="105">
        <v>0</v>
      </c>
      <c r="P5" s="27"/>
      <c r="Q5" s="28">
        <f t="shared" ref="Q5:Q13" si="20">AVERAGE(M5:O5)</f>
        <v>0</v>
      </c>
      <c r="R5" s="105">
        <v>0</v>
      </c>
      <c r="S5" s="105">
        <v>0</v>
      </c>
      <c r="T5" s="105">
        <v>0</v>
      </c>
      <c r="U5" s="27"/>
      <c r="V5" s="28">
        <f t="shared" ref="V5:V13" si="21">AVERAGE(R5:T5)</f>
        <v>0</v>
      </c>
      <c r="W5" s="105">
        <v>0</v>
      </c>
      <c r="X5" s="105">
        <v>0</v>
      </c>
      <c r="Y5" s="105">
        <v>0</v>
      </c>
      <c r="Z5" s="27"/>
      <c r="AA5" s="28">
        <f t="shared" ref="AA5:AA13" si="22">AVERAGE(W5:Y5)</f>
        <v>0</v>
      </c>
      <c r="AB5" s="105">
        <v>0</v>
      </c>
      <c r="AC5" s="105">
        <v>0</v>
      </c>
      <c r="AD5" s="105">
        <v>0</v>
      </c>
      <c r="AE5" s="27"/>
      <c r="AF5" s="339">
        <f t="shared" ref="AF5:AF13" si="23">AVERAGE(AB5:AD5)</f>
        <v>0</v>
      </c>
      <c r="AG5" s="342">
        <v>0</v>
      </c>
      <c r="AH5" s="107">
        <v>0</v>
      </c>
      <c r="AI5" s="107">
        <v>0</v>
      </c>
      <c r="AJ5" s="27"/>
      <c r="AK5" s="28">
        <f t="shared" ref="AK5:AK13" si="24">AVERAGE(AG5:AI5)</f>
        <v>0</v>
      </c>
      <c r="AL5" s="107">
        <v>0</v>
      </c>
      <c r="AM5" s="107">
        <v>0</v>
      </c>
      <c r="AN5" s="107">
        <v>0</v>
      </c>
      <c r="AO5" s="27"/>
      <c r="AP5" s="28">
        <f t="shared" ref="AP5:AP13" si="25">AVERAGE(AL5:AN5)</f>
        <v>0</v>
      </c>
      <c r="AQ5" s="107">
        <v>0</v>
      </c>
      <c r="AR5" s="107">
        <v>0</v>
      </c>
      <c r="AS5" s="107">
        <v>0</v>
      </c>
      <c r="AT5" s="27"/>
      <c r="AU5" s="28">
        <f t="shared" ref="AU5:AU13" si="26">AVERAGE(AQ5:AS5)</f>
        <v>0</v>
      </c>
      <c r="AV5" s="107">
        <v>0</v>
      </c>
      <c r="AW5" s="107">
        <v>0</v>
      </c>
      <c r="AX5" s="107">
        <v>0</v>
      </c>
      <c r="AY5" s="27"/>
      <c r="AZ5" s="339">
        <f t="shared" ref="AZ5:AZ13" si="27">AVERAGE(AV5:AX5)</f>
        <v>0</v>
      </c>
      <c r="BA5" s="346">
        <f t="shared" si="0"/>
        <v>0</v>
      </c>
      <c r="BB5" s="350">
        <v>0</v>
      </c>
      <c r="BC5" s="29">
        <v>0</v>
      </c>
      <c r="BD5" s="29">
        <v>0</v>
      </c>
      <c r="BE5" s="30"/>
      <c r="BF5" s="28">
        <f t="shared" ref="BF5:BF13" si="28">AVERAGE(BB5:BD5)</f>
        <v>0</v>
      </c>
      <c r="BG5" s="29">
        <v>0</v>
      </c>
      <c r="BH5" s="29">
        <v>0</v>
      </c>
      <c r="BI5" s="29">
        <v>0</v>
      </c>
      <c r="BJ5" s="30"/>
      <c r="BK5" s="28">
        <f t="shared" ref="BK5:BK13" si="29">AVERAGE(BG5:BI5)</f>
        <v>0</v>
      </c>
      <c r="BL5" s="29">
        <v>0</v>
      </c>
      <c r="BM5" s="29">
        <v>0</v>
      </c>
      <c r="BN5" s="29">
        <v>0</v>
      </c>
      <c r="BO5" s="30"/>
      <c r="BP5" s="28">
        <f t="shared" ref="BP5:BP13" si="30">AVERAGE(BL5:BN5)</f>
        <v>0</v>
      </c>
      <c r="BQ5" s="29">
        <v>0</v>
      </c>
      <c r="BR5" s="29">
        <v>0</v>
      </c>
      <c r="BS5" s="29">
        <v>0</v>
      </c>
      <c r="BT5" s="30"/>
      <c r="BU5" s="28">
        <f t="shared" ref="BU5:BU13" si="31">AVERAGE(BQ5:BS5)</f>
        <v>0</v>
      </c>
      <c r="BV5" s="31">
        <v>0</v>
      </c>
      <c r="BW5" s="31">
        <v>0</v>
      </c>
      <c r="BX5" s="31">
        <v>0</v>
      </c>
      <c r="BY5" s="30"/>
      <c r="BZ5" s="28">
        <f t="shared" ref="BZ5:BZ13" si="32">AVERAGE(BV5:BX5)</f>
        <v>0</v>
      </c>
      <c r="CA5" s="31">
        <v>0</v>
      </c>
      <c r="CB5" s="31">
        <v>0</v>
      </c>
      <c r="CC5" s="31">
        <v>0</v>
      </c>
      <c r="CD5" s="32"/>
      <c r="CE5" s="33">
        <f t="shared" ref="CE5:CE13" si="33">AVERAGE(CA5:CC5)</f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3" si="34">SUM(BB5,BG5,BL5,BQ5,BV5,CA5)</f>
        <v>0</v>
      </c>
      <c r="DF5" s="39">
        <f t="shared" ref="DF5:DF13" si="35">SUM(BC5,BH5,BM5,BR5,BW5,CB5)</f>
        <v>0</v>
      </c>
      <c r="DG5" s="39">
        <f t="shared" ref="DG5:DG13" si="36">SUM(BD5,BI5,BN5,BS5,BX5,CC5)</f>
        <v>0</v>
      </c>
      <c r="DH5" s="27"/>
      <c r="DI5" s="351">
        <f t="shared" si="1"/>
        <v>0</v>
      </c>
      <c r="DJ5" s="158">
        <f t="shared" si="2"/>
        <v>0</v>
      </c>
      <c r="DK5" s="110">
        <f t="shared" si="3"/>
        <v>2</v>
      </c>
      <c r="DL5" s="41">
        <f t="shared" si="4"/>
        <v>0</v>
      </c>
      <c r="DM5" s="28">
        <f t="shared" si="5"/>
        <v>0</v>
      </c>
      <c r="DN5" s="28">
        <f t="shared" si="6"/>
        <v>2</v>
      </c>
      <c r="DO5" s="28">
        <f t="shared" si="7"/>
        <v>0</v>
      </c>
      <c r="DP5" s="28">
        <f t="shared" si="8"/>
        <v>0</v>
      </c>
      <c r="DQ5" s="28">
        <f t="shared" si="9"/>
        <v>2</v>
      </c>
      <c r="DR5" s="42">
        <f t="shared" si="10"/>
        <v>0</v>
      </c>
      <c r="DS5" s="42">
        <f t="shared" si="11"/>
        <v>0</v>
      </c>
      <c r="DT5" s="42">
        <f t="shared" si="12"/>
        <v>2</v>
      </c>
      <c r="DU5" s="42">
        <f t="shared" si="13"/>
        <v>0</v>
      </c>
      <c r="DV5" s="42">
        <f t="shared" si="14"/>
        <v>0</v>
      </c>
      <c r="DW5" s="43">
        <f t="shared" si="15"/>
        <v>20</v>
      </c>
      <c r="DX5" s="42">
        <f>IF(DW5&lt;&gt;20,RANK(DW5,$DW$4:$DW$13,1)+COUNTIF(DW$4:DW5,DW5)-1,20)</f>
        <v>20</v>
      </c>
      <c r="DY5" s="44">
        <f t="shared" si="16"/>
        <v>0</v>
      </c>
      <c r="DZ5" s="45" t="str">
        <f t="shared" si="17"/>
        <v>-</v>
      </c>
      <c r="EA5" s="24"/>
      <c r="EB5" s="10"/>
      <c r="EC5" s="10"/>
      <c r="ED5" s="103">
        <f t="shared" ref="ED5:ED13" si="37">M5+R5+W5+AB5+AG5+AL5+AQ5+AV5-DE5</f>
        <v>0</v>
      </c>
      <c r="EE5" s="103">
        <f t="shared" ref="EE5:EE13" si="38">N5+S5+X5+AC5+AH5+AM5+AR5+AW5-DF5</f>
        <v>0</v>
      </c>
      <c r="EF5" s="103">
        <f t="shared" ref="EF5:EF13" si="39">O5+T5+Y5+AD5+AI5+AN5+AS5+AX5-DG5</f>
        <v>0</v>
      </c>
    </row>
    <row r="6" spans="1:136" ht="16" customHeight="1" x14ac:dyDescent="0.15">
      <c r="A6" s="10"/>
      <c r="B6" s="10"/>
      <c r="C6" s="120"/>
      <c r="D6" s="329" t="str">
        <f>classi!B211</f>
        <v>QUART_3</v>
      </c>
      <c r="E6" s="25">
        <f>classi!C211</f>
        <v>0</v>
      </c>
      <c r="F6" s="25">
        <f>classi!D211</f>
        <v>0</v>
      </c>
      <c r="G6" s="25">
        <f>classi!E211</f>
        <v>0</v>
      </c>
      <c r="H6" s="330">
        <f>classi!F211</f>
        <v>0</v>
      </c>
      <c r="I6" s="324"/>
      <c r="J6" s="156"/>
      <c r="K6" s="397">
        <f t="shared" si="18"/>
        <v>2</v>
      </c>
      <c r="L6" s="358">
        <f t="shared" si="19"/>
        <v>0</v>
      </c>
      <c r="M6" s="338">
        <v>0</v>
      </c>
      <c r="N6" s="105">
        <v>0</v>
      </c>
      <c r="O6" s="105">
        <v>0</v>
      </c>
      <c r="P6" s="27"/>
      <c r="Q6" s="28">
        <f t="shared" si="20"/>
        <v>0</v>
      </c>
      <c r="R6" s="105">
        <v>0</v>
      </c>
      <c r="S6" s="105">
        <v>0</v>
      </c>
      <c r="T6" s="105">
        <v>0</v>
      </c>
      <c r="U6" s="27"/>
      <c r="V6" s="28">
        <f t="shared" si="21"/>
        <v>0</v>
      </c>
      <c r="W6" s="105">
        <v>0</v>
      </c>
      <c r="X6" s="105">
        <v>0</v>
      </c>
      <c r="Y6" s="105">
        <v>0</v>
      </c>
      <c r="Z6" s="27"/>
      <c r="AA6" s="28">
        <f t="shared" si="22"/>
        <v>0</v>
      </c>
      <c r="AB6" s="105">
        <v>0</v>
      </c>
      <c r="AC6" s="105">
        <v>0</v>
      </c>
      <c r="AD6" s="105">
        <v>0</v>
      </c>
      <c r="AE6" s="27"/>
      <c r="AF6" s="339">
        <f t="shared" si="23"/>
        <v>0</v>
      </c>
      <c r="AG6" s="342">
        <v>0</v>
      </c>
      <c r="AH6" s="107">
        <v>0</v>
      </c>
      <c r="AI6" s="107">
        <v>0</v>
      </c>
      <c r="AJ6" s="27"/>
      <c r="AK6" s="28">
        <f t="shared" si="24"/>
        <v>0</v>
      </c>
      <c r="AL6" s="107">
        <v>0</v>
      </c>
      <c r="AM6" s="107">
        <v>0</v>
      </c>
      <c r="AN6" s="107">
        <v>0</v>
      </c>
      <c r="AO6" s="27"/>
      <c r="AP6" s="28">
        <f t="shared" si="25"/>
        <v>0</v>
      </c>
      <c r="AQ6" s="107">
        <v>0</v>
      </c>
      <c r="AR6" s="107">
        <v>0</v>
      </c>
      <c r="AS6" s="107">
        <v>0</v>
      </c>
      <c r="AT6" s="27"/>
      <c r="AU6" s="28">
        <f t="shared" si="26"/>
        <v>0</v>
      </c>
      <c r="AV6" s="107">
        <v>0</v>
      </c>
      <c r="AW6" s="107">
        <v>0</v>
      </c>
      <c r="AX6" s="107">
        <v>0</v>
      </c>
      <c r="AY6" s="27"/>
      <c r="AZ6" s="339">
        <f t="shared" si="27"/>
        <v>0</v>
      </c>
      <c r="BA6" s="346">
        <f t="shared" si="0"/>
        <v>0</v>
      </c>
      <c r="BB6" s="350">
        <v>0</v>
      </c>
      <c r="BC6" s="29">
        <v>0</v>
      </c>
      <c r="BD6" s="29">
        <v>0</v>
      </c>
      <c r="BE6" s="30"/>
      <c r="BF6" s="28">
        <f t="shared" si="28"/>
        <v>0</v>
      </c>
      <c r="BG6" s="29">
        <v>0</v>
      </c>
      <c r="BH6" s="29">
        <v>0</v>
      </c>
      <c r="BI6" s="29">
        <v>0</v>
      </c>
      <c r="BJ6" s="30"/>
      <c r="BK6" s="28">
        <f t="shared" si="29"/>
        <v>0</v>
      </c>
      <c r="BL6" s="29">
        <v>0</v>
      </c>
      <c r="BM6" s="29">
        <v>0</v>
      </c>
      <c r="BN6" s="29">
        <v>0</v>
      </c>
      <c r="BO6" s="30"/>
      <c r="BP6" s="28">
        <f t="shared" si="30"/>
        <v>0</v>
      </c>
      <c r="BQ6" s="29">
        <v>0</v>
      </c>
      <c r="BR6" s="29">
        <v>0</v>
      </c>
      <c r="BS6" s="29">
        <v>0</v>
      </c>
      <c r="BT6" s="30"/>
      <c r="BU6" s="28">
        <f t="shared" si="31"/>
        <v>0</v>
      </c>
      <c r="BV6" s="31">
        <v>0</v>
      </c>
      <c r="BW6" s="31">
        <v>0</v>
      </c>
      <c r="BX6" s="31">
        <v>0</v>
      </c>
      <c r="BY6" s="30"/>
      <c r="BZ6" s="28">
        <f t="shared" si="32"/>
        <v>0</v>
      </c>
      <c r="CA6" s="31">
        <v>0</v>
      </c>
      <c r="CB6" s="31">
        <v>0</v>
      </c>
      <c r="CC6" s="31">
        <v>0</v>
      </c>
      <c r="CD6" s="32"/>
      <c r="CE6" s="33">
        <f t="shared" si="33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4"/>
        <v>0</v>
      </c>
      <c r="DF6" s="39">
        <f t="shared" si="35"/>
        <v>0</v>
      </c>
      <c r="DG6" s="39">
        <f t="shared" si="36"/>
        <v>0</v>
      </c>
      <c r="DH6" s="27"/>
      <c r="DI6" s="351">
        <f t="shared" si="1"/>
        <v>0</v>
      </c>
      <c r="DJ6" s="158">
        <f t="shared" si="2"/>
        <v>0</v>
      </c>
      <c r="DK6" s="110">
        <f t="shared" si="3"/>
        <v>2</v>
      </c>
      <c r="DL6" s="41">
        <f t="shared" si="4"/>
        <v>0</v>
      </c>
      <c r="DM6" s="28">
        <f t="shared" si="5"/>
        <v>0</v>
      </c>
      <c r="DN6" s="28">
        <f t="shared" si="6"/>
        <v>2</v>
      </c>
      <c r="DO6" s="28">
        <f t="shared" si="7"/>
        <v>0</v>
      </c>
      <c r="DP6" s="28">
        <f t="shared" si="8"/>
        <v>0</v>
      </c>
      <c r="DQ6" s="28">
        <f t="shared" si="9"/>
        <v>2</v>
      </c>
      <c r="DR6" s="42">
        <f t="shared" si="10"/>
        <v>0</v>
      </c>
      <c r="DS6" s="42">
        <f t="shared" si="11"/>
        <v>0</v>
      </c>
      <c r="DT6" s="42">
        <f t="shared" si="12"/>
        <v>2</v>
      </c>
      <c r="DU6" s="42">
        <f t="shared" si="13"/>
        <v>0</v>
      </c>
      <c r="DV6" s="42">
        <f t="shared" si="14"/>
        <v>0</v>
      </c>
      <c r="DW6" s="43">
        <f t="shared" si="15"/>
        <v>20</v>
      </c>
      <c r="DX6" s="42">
        <f>IF(DW6&lt;&gt;20,RANK(DW6,$DW$4:$DW$13,1)+COUNTIF(DW$4:DW6,DW6)-1,20)</f>
        <v>20</v>
      </c>
      <c r="DY6" s="44">
        <f t="shared" si="16"/>
        <v>0</v>
      </c>
      <c r="DZ6" s="45" t="str">
        <f t="shared" si="17"/>
        <v>-</v>
      </c>
      <c r="EA6" s="24"/>
      <c r="EB6" s="10"/>
      <c r="EC6" s="10"/>
      <c r="ED6" s="103">
        <f t="shared" si="37"/>
        <v>0</v>
      </c>
      <c r="EE6" s="103">
        <f t="shared" si="38"/>
        <v>0</v>
      </c>
      <c r="EF6" s="103">
        <f t="shared" si="39"/>
        <v>0</v>
      </c>
    </row>
    <row r="7" spans="1:136" ht="16" customHeight="1" x14ac:dyDescent="0.15">
      <c r="A7" s="10"/>
      <c r="B7" s="10"/>
      <c r="C7" s="120"/>
      <c r="D7" s="329" t="str">
        <f>classi!B212</f>
        <v>QUART_4</v>
      </c>
      <c r="E7" s="25">
        <f>classi!C212</f>
        <v>0</v>
      </c>
      <c r="F7" s="25">
        <f>classi!D212</f>
        <v>0</v>
      </c>
      <c r="G7" s="25">
        <f>classi!E212</f>
        <v>0</v>
      </c>
      <c r="H7" s="330">
        <f>classi!F212</f>
        <v>0</v>
      </c>
      <c r="I7" s="324"/>
      <c r="J7" s="156"/>
      <c r="K7" s="397">
        <f t="shared" si="18"/>
        <v>2</v>
      </c>
      <c r="L7" s="358">
        <f t="shared" si="19"/>
        <v>0</v>
      </c>
      <c r="M7" s="338">
        <v>0</v>
      </c>
      <c r="N7" s="105">
        <v>0</v>
      </c>
      <c r="O7" s="105">
        <v>0</v>
      </c>
      <c r="P7" s="27"/>
      <c r="Q7" s="28">
        <f t="shared" si="20"/>
        <v>0</v>
      </c>
      <c r="R7" s="105">
        <v>0</v>
      </c>
      <c r="S7" s="105">
        <v>0</v>
      </c>
      <c r="T7" s="105">
        <v>0</v>
      </c>
      <c r="U7" s="27"/>
      <c r="V7" s="28">
        <f t="shared" si="21"/>
        <v>0</v>
      </c>
      <c r="W7" s="105">
        <v>0</v>
      </c>
      <c r="X7" s="105">
        <v>0</v>
      </c>
      <c r="Y7" s="105">
        <v>0</v>
      </c>
      <c r="Z7" s="27"/>
      <c r="AA7" s="28">
        <f t="shared" si="22"/>
        <v>0</v>
      </c>
      <c r="AB7" s="105">
        <v>0</v>
      </c>
      <c r="AC7" s="105">
        <v>0</v>
      </c>
      <c r="AD7" s="105">
        <v>0</v>
      </c>
      <c r="AE7" s="27"/>
      <c r="AF7" s="339">
        <f t="shared" si="23"/>
        <v>0</v>
      </c>
      <c r="AG7" s="342">
        <v>0</v>
      </c>
      <c r="AH7" s="107">
        <v>0</v>
      </c>
      <c r="AI7" s="107">
        <v>0</v>
      </c>
      <c r="AJ7" s="27"/>
      <c r="AK7" s="28">
        <f t="shared" si="24"/>
        <v>0</v>
      </c>
      <c r="AL7" s="107">
        <v>0</v>
      </c>
      <c r="AM7" s="107">
        <v>0</v>
      </c>
      <c r="AN7" s="107">
        <v>0</v>
      </c>
      <c r="AO7" s="27"/>
      <c r="AP7" s="28">
        <f t="shared" si="25"/>
        <v>0</v>
      </c>
      <c r="AQ7" s="107">
        <v>0</v>
      </c>
      <c r="AR7" s="107">
        <v>0</v>
      </c>
      <c r="AS7" s="107">
        <v>0</v>
      </c>
      <c r="AT7" s="27"/>
      <c r="AU7" s="28">
        <f t="shared" si="26"/>
        <v>0</v>
      </c>
      <c r="AV7" s="107">
        <v>0</v>
      </c>
      <c r="AW7" s="107">
        <v>0</v>
      </c>
      <c r="AX7" s="107">
        <v>0</v>
      </c>
      <c r="AY7" s="27"/>
      <c r="AZ7" s="339">
        <f t="shared" si="27"/>
        <v>0</v>
      </c>
      <c r="BA7" s="346">
        <f t="shared" si="0"/>
        <v>0</v>
      </c>
      <c r="BB7" s="350">
        <v>0</v>
      </c>
      <c r="BC7" s="29">
        <v>0</v>
      </c>
      <c r="BD7" s="29">
        <v>0</v>
      </c>
      <c r="BE7" s="30"/>
      <c r="BF7" s="28">
        <f t="shared" si="28"/>
        <v>0</v>
      </c>
      <c r="BG7" s="29">
        <v>0</v>
      </c>
      <c r="BH7" s="29">
        <v>0</v>
      </c>
      <c r="BI7" s="29">
        <v>0</v>
      </c>
      <c r="BJ7" s="30"/>
      <c r="BK7" s="28">
        <f t="shared" si="29"/>
        <v>0</v>
      </c>
      <c r="BL7" s="29">
        <v>0</v>
      </c>
      <c r="BM7" s="29">
        <v>0</v>
      </c>
      <c r="BN7" s="29">
        <v>0</v>
      </c>
      <c r="BO7" s="30"/>
      <c r="BP7" s="28">
        <f t="shared" si="30"/>
        <v>0</v>
      </c>
      <c r="BQ7" s="29">
        <v>0</v>
      </c>
      <c r="BR7" s="29">
        <v>0</v>
      </c>
      <c r="BS7" s="29">
        <v>0</v>
      </c>
      <c r="BT7" s="30"/>
      <c r="BU7" s="28">
        <f t="shared" si="31"/>
        <v>0</v>
      </c>
      <c r="BV7" s="31">
        <v>0</v>
      </c>
      <c r="BW7" s="31">
        <v>0</v>
      </c>
      <c r="BX7" s="31">
        <v>0</v>
      </c>
      <c r="BY7" s="30"/>
      <c r="BZ7" s="28">
        <f t="shared" si="32"/>
        <v>0</v>
      </c>
      <c r="CA7" s="31">
        <v>0</v>
      </c>
      <c r="CB7" s="31">
        <v>0</v>
      </c>
      <c r="CC7" s="31">
        <v>0</v>
      </c>
      <c r="CD7" s="32"/>
      <c r="CE7" s="33">
        <f t="shared" si="33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4"/>
        <v>0</v>
      </c>
      <c r="DF7" s="39">
        <f t="shared" si="35"/>
        <v>0</v>
      </c>
      <c r="DG7" s="39">
        <f t="shared" si="36"/>
        <v>0</v>
      </c>
      <c r="DH7" s="27"/>
      <c r="DI7" s="351">
        <f t="shared" si="1"/>
        <v>0</v>
      </c>
      <c r="DJ7" s="158">
        <f t="shared" si="2"/>
        <v>0</v>
      </c>
      <c r="DK7" s="110">
        <f t="shared" si="3"/>
        <v>2</v>
      </c>
      <c r="DL7" s="41">
        <f t="shared" si="4"/>
        <v>0</v>
      </c>
      <c r="DM7" s="28">
        <f t="shared" si="5"/>
        <v>0</v>
      </c>
      <c r="DN7" s="28">
        <f t="shared" si="6"/>
        <v>2</v>
      </c>
      <c r="DO7" s="28">
        <f t="shared" si="7"/>
        <v>0</v>
      </c>
      <c r="DP7" s="28">
        <f t="shared" si="8"/>
        <v>0</v>
      </c>
      <c r="DQ7" s="28">
        <f t="shared" si="9"/>
        <v>2</v>
      </c>
      <c r="DR7" s="42">
        <f t="shared" si="10"/>
        <v>0</v>
      </c>
      <c r="DS7" s="42">
        <f t="shared" si="11"/>
        <v>0</v>
      </c>
      <c r="DT7" s="42">
        <f t="shared" si="12"/>
        <v>2</v>
      </c>
      <c r="DU7" s="42">
        <f t="shared" si="13"/>
        <v>0</v>
      </c>
      <c r="DV7" s="42">
        <f t="shared" si="14"/>
        <v>0</v>
      </c>
      <c r="DW7" s="43">
        <f t="shared" si="15"/>
        <v>20</v>
      </c>
      <c r="DX7" s="42">
        <f>IF(DW7&lt;&gt;20,RANK(DW7,$DW$4:$DW$13,1)+COUNTIF(DW$4:DW7,DW7)-1,20)</f>
        <v>20</v>
      </c>
      <c r="DY7" s="44">
        <f t="shared" si="16"/>
        <v>0</v>
      </c>
      <c r="DZ7" s="45" t="str">
        <f t="shared" si="17"/>
        <v>-</v>
      </c>
      <c r="EA7" s="24"/>
      <c r="EB7" s="10"/>
      <c r="EC7" s="10"/>
      <c r="ED7" s="103">
        <f t="shared" si="37"/>
        <v>0</v>
      </c>
      <c r="EE7" s="103">
        <f t="shared" si="38"/>
        <v>0</v>
      </c>
      <c r="EF7" s="103">
        <f t="shared" si="39"/>
        <v>0</v>
      </c>
    </row>
    <row r="8" spans="1:136" ht="16" customHeight="1" x14ac:dyDescent="0.15">
      <c r="A8" s="10"/>
      <c r="B8" s="10"/>
      <c r="C8" s="120"/>
      <c r="D8" s="329" t="str">
        <f>classi!B213</f>
        <v>QUART_5</v>
      </c>
      <c r="E8" s="25">
        <f>classi!C213</f>
        <v>0</v>
      </c>
      <c r="F8" s="25">
        <f>classi!D213</f>
        <v>0</v>
      </c>
      <c r="G8" s="25">
        <f>classi!E213</f>
        <v>0</v>
      </c>
      <c r="H8" s="330">
        <f>classi!F213</f>
        <v>0</v>
      </c>
      <c r="I8" s="324"/>
      <c r="J8" s="156"/>
      <c r="K8" s="397">
        <f t="shared" si="18"/>
        <v>2</v>
      </c>
      <c r="L8" s="358">
        <f t="shared" si="19"/>
        <v>0</v>
      </c>
      <c r="M8" s="338">
        <v>0</v>
      </c>
      <c r="N8" s="105">
        <v>0</v>
      </c>
      <c r="O8" s="105">
        <v>0</v>
      </c>
      <c r="P8" s="27"/>
      <c r="Q8" s="28">
        <f t="shared" si="20"/>
        <v>0</v>
      </c>
      <c r="R8" s="105">
        <v>0</v>
      </c>
      <c r="S8" s="105">
        <v>0</v>
      </c>
      <c r="T8" s="105">
        <v>0</v>
      </c>
      <c r="U8" s="27"/>
      <c r="V8" s="28">
        <f t="shared" si="21"/>
        <v>0</v>
      </c>
      <c r="W8" s="105">
        <v>0</v>
      </c>
      <c r="X8" s="105">
        <v>0</v>
      </c>
      <c r="Y8" s="105">
        <v>0</v>
      </c>
      <c r="Z8" s="27"/>
      <c r="AA8" s="28">
        <f t="shared" si="22"/>
        <v>0</v>
      </c>
      <c r="AB8" s="105">
        <v>0</v>
      </c>
      <c r="AC8" s="105">
        <v>0</v>
      </c>
      <c r="AD8" s="105">
        <v>0</v>
      </c>
      <c r="AE8" s="27"/>
      <c r="AF8" s="339">
        <f t="shared" si="23"/>
        <v>0</v>
      </c>
      <c r="AG8" s="342">
        <v>0</v>
      </c>
      <c r="AH8" s="107">
        <v>0</v>
      </c>
      <c r="AI8" s="107">
        <v>0</v>
      </c>
      <c r="AJ8" s="27"/>
      <c r="AK8" s="28">
        <f t="shared" si="24"/>
        <v>0</v>
      </c>
      <c r="AL8" s="107">
        <v>0</v>
      </c>
      <c r="AM8" s="107">
        <v>0</v>
      </c>
      <c r="AN8" s="107">
        <v>0</v>
      </c>
      <c r="AO8" s="27"/>
      <c r="AP8" s="28">
        <f t="shared" si="25"/>
        <v>0</v>
      </c>
      <c r="AQ8" s="107">
        <v>0</v>
      </c>
      <c r="AR8" s="107">
        <v>0</v>
      </c>
      <c r="AS8" s="107">
        <v>0</v>
      </c>
      <c r="AT8" s="27"/>
      <c r="AU8" s="28">
        <f t="shared" si="26"/>
        <v>0</v>
      </c>
      <c r="AV8" s="107">
        <v>0</v>
      </c>
      <c r="AW8" s="107">
        <v>0</v>
      </c>
      <c r="AX8" s="107">
        <v>0</v>
      </c>
      <c r="AY8" s="27"/>
      <c r="AZ8" s="339">
        <f t="shared" si="27"/>
        <v>0</v>
      </c>
      <c r="BA8" s="346">
        <f t="shared" si="0"/>
        <v>0</v>
      </c>
      <c r="BB8" s="350">
        <v>0</v>
      </c>
      <c r="BC8" s="29">
        <v>0</v>
      </c>
      <c r="BD8" s="29">
        <v>0</v>
      </c>
      <c r="BE8" s="30"/>
      <c r="BF8" s="28">
        <f t="shared" si="28"/>
        <v>0</v>
      </c>
      <c r="BG8" s="29">
        <v>0</v>
      </c>
      <c r="BH8" s="29">
        <v>0</v>
      </c>
      <c r="BI8" s="29">
        <v>0</v>
      </c>
      <c r="BJ8" s="30"/>
      <c r="BK8" s="28">
        <f t="shared" si="29"/>
        <v>0</v>
      </c>
      <c r="BL8" s="29">
        <v>0</v>
      </c>
      <c r="BM8" s="29">
        <v>0</v>
      </c>
      <c r="BN8" s="29">
        <v>0</v>
      </c>
      <c r="BO8" s="30"/>
      <c r="BP8" s="28">
        <f t="shared" si="30"/>
        <v>0</v>
      </c>
      <c r="BQ8" s="29">
        <v>0</v>
      </c>
      <c r="BR8" s="29">
        <v>0</v>
      </c>
      <c r="BS8" s="29">
        <v>0</v>
      </c>
      <c r="BT8" s="30"/>
      <c r="BU8" s="28">
        <f t="shared" si="31"/>
        <v>0</v>
      </c>
      <c r="BV8" s="31">
        <v>0</v>
      </c>
      <c r="BW8" s="31">
        <v>0</v>
      </c>
      <c r="BX8" s="31">
        <v>0</v>
      </c>
      <c r="BY8" s="30"/>
      <c r="BZ8" s="28">
        <f t="shared" si="32"/>
        <v>0</v>
      </c>
      <c r="CA8" s="31">
        <v>0</v>
      </c>
      <c r="CB8" s="31">
        <v>0</v>
      </c>
      <c r="CC8" s="31">
        <v>0</v>
      </c>
      <c r="CD8" s="32"/>
      <c r="CE8" s="33">
        <f t="shared" si="33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4"/>
        <v>0</v>
      </c>
      <c r="DF8" s="39">
        <f t="shared" si="35"/>
        <v>0</v>
      </c>
      <c r="DG8" s="39">
        <f t="shared" si="36"/>
        <v>0</v>
      </c>
      <c r="DH8" s="27"/>
      <c r="DI8" s="351">
        <f t="shared" si="1"/>
        <v>0</v>
      </c>
      <c r="DJ8" s="158">
        <f t="shared" si="2"/>
        <v>0</v>
      </c>
      <c r="DK8" s="110">
        <f t="shared" si="3"/>
        <v>2</v>
      </c>
      <c r="DL8" s="41">
        <f t="shared" si="4"/>
        <v>0</v>
      </c>
      <c r="DM8" s="28">
        <f t="shared" si="5"/>
        <v>0</v>
      </c>
      <c r="DN8" s="28">
        <f t="shared" si="6"/>
        <v>2</v>
      </c>
      <c r="DO8" s="28">
        <f t="shared" si="7"/>
        <v>0</v>
      </c>
      <c r="DP8" s="28">
        <f t="shared" si="8"/>
        <v>0</v>
      </c>
      <c r="DQ8" s="28">
        <f t="shared" si="9"/>
        <v>2</v>
      </c>
      <c r="DR8" s="42">
        <f t="shared" si="10"/>
        <v>0</v>
      </c>
      <c r="DS8" s="42">
        <f t="shared" si="11"/>
        <v>0</v>
      </c>
      <c r="DT8" s="42">
        <f t="shared" si="12"/>
        <v>2</v>
      </c>
      <c r="DU8" s="42">
        <f t="shared" si="13"/>
        <v>0</v>
      </c>
      <c r="DV8" s="42">
        <f t="shared" si="14"/>
        <v>0</v>
      </c>
      <c r="DW8" s="43">
        <f t="shared" si="15"/>
        <v>20</v>
      </c>
      <c r="DX8" s="42">
        <f>IF(DW8&lt;&gt;20,RANK(DW8,$DW$4:$DW$13,1)+COUNTIF(DW$4:DW8,DW8)-1,20)</f>
        <v>20</v>
      </c>
      <c r="DY8" s="44">
        <f t="shared" si="16"/>
        <v>0</v>
      </c>
      <c r="DZ8" s="45" t="str">
        <f t="shared" si="17"/>
        <v>-</v>
      </c>
      <c r="EA8" s="24"/>
      <c r="EB8" s="10"/>
      <c r="EC8" s="10"/>
      <c r="ED8" s="103">
        <f t="shared" si="37"/>
        <v>0</v>
      </c>
      <c r="EE8" s="103">
        <f t="shared" si="38"/>
        <v>0</v>
      </c>
      <c r="EF8" s="103">
        <f t="shared" si="39"/>
        <v>0</v>
      </c>
    </row>
    <row r="9" spans="1:136" ht="16" customHeight="1" x14ac:dyDescent="0.15">
      <c r="A9" s="10"/>
      <c r="B9" s="10"/>
      <c r="C9" s="120"/>
      <c r="D9" s="329" t="str">
        <f>classi!B214</f>
        <v>QUART_6</v>
      </c>
      <c r="E9" s="25">
        <f>classi!C214</f>
        <v>0</v>
      </c>
      <c r="F9" s="25">
        <f>classi!D214</f>
        <v>0</v>
      </c>
      <c r="G9" s="25">
        <f>classi!E214</f>
        <v>0</v>
      </c>
      <c r="H9" s="330">
        <f>classi!F214</f>
        <v>0</v>
      </c>
      <c r="I9" s="324"/>
      <c r="J9" s="156"/>
      <c r="K9" s="397">
        <f t="shared" si="18"/>
        <v>2</v>
      </c>
      <c r="L9" s="358">
        <f t="shared" si="19"/>
        <v>0</v>
      </c>
      <c r="M9" s="338">
        <v>0</v>
      </c>
      <c r="N9" s="105">
        <v>0</v>
      </c>
      <c r="O9" s="105">
        <v>0</v>
      </c>
      <c r="P9" s="27"/>
      <c r="Q9" s="28">
        <f t="shared" si="20"/>
        <v>0</v>
      </c>
      <c r="R9" s="105">
        <v>0</v>
      </c>
      <c r="S9" s="105">
        <v>0</v>
      </c>
      <c r="T9" s="105">
        <v>0</v>
      </c>
      <c r="U9" s="27"/>
      <c r="V9" s="28">
        <f t="shared" si="21"/>
        <v>0</v>
      </c>
      <c r="W9" s="105">
        <v>0</v>
      </c>
      <c r="X9" s="105">
        <v>0</v>
      </c>
      <c r="Y9" s="105">
        <v>0</v>
      </c>
      <c r="Z9" s="27"/>
      <c r="AA9" s="28">
        <f t="shared" si="22"/>
        <v>0</v>
      </c>
      <c r="AB9" s="105">
        <v>0</v>
      </c>
      <c r="AC9" s="105">
        <v>0</v>
      </c>
      <c r="AD9" s="105">
        <v>0</v>
      </c>
      <c r="AE9" s="27"/>
      <c r="AF9" s="339">
        <f t="shared" si="23"/>
        <v>0</v>
      </c>
      <c r="AG9" s="342">
        <v>0</v>
      </c>
      <c r="AH9" s="107">
        <v>0</v>
      </c>
      <c r="AI9" s="107">
        <v>0</v>
      </c>
      <c r="AJ9" s="27"/>
      <c r="AK9" s="28">
        <f t="shared" si="24"/>
        <v>0</v>
      </c>
      <c r="AL9" s="107">
        <v>0</v>
      </c>
      <c r="AM9" s="107">
        <v>0</v>
      </c>
      <c r="AN9" s="107">
        <v>0</v>
      </c>
      <c r="AO9" s="27"/>
      <c r="AP9" s="28">
        <f t="shared" si="25"/>
        <v>0</v>
      </c>
      <c r="AQ9" s="107">
        <v>0</v>
      </c>
      <c r="AR9" s="107">
        <v>0</v>
      </c>
      <c r="AS9" s="107">
        <v>0</v>
      </c>
      <c r="AT9" s="27"/>
      <c r="AU9" s="28">
        <f t="shared" si="26"/>
        <v>0</v>
      </c>
      <c r="AV9" s="107">
        <v>0</v>
      </c>
      <c r="AW9" s="107">
        <v>0</v>
      </c>
      <c r="AX9" s="107">
        <v>0</v>
      </c>
      <c r="AY9" s="27"/>
      <c r="AZ9" s="339">
        <f t="shared" si="27"/>
        <v>0</v>
      </c>
      <c r="BA9" s="346">
        <f t="shared" si="0"/>
        <v>0</v>
      </c>
      <c r="BB9" s="350">
        <v>0</v>
      </c>
      <c r="BC9" s="29">
        <v>0</v>
      </c>
      <c r="BD9" s="29">
        <v>0</v>
      </c>
      <c r="BE9" s="30"/>
      <c r="BF9" s="28">
        <f t="shared" si="28"/>
        <v>0</v>
      </c>
      <c r="BG9" s="29">
        <v>0</v>
      </c>
      <c r="BH9" s="29">
        <v>0</v>
      </c>
      <c r="BI9" s="29">
        <v>0</v>
      </c>
      <c r="BJ9" s="30"/>
      <c r="BK9" s="28">
        <f t="shared" si="29"/>
        <v>0</v>
      </c>
      <c r="BL9" s="29">
        <v>0</v>
      </c>
      <c r="BM9" s="29">
        <v>0</v>
      </c>
      <c r="BN9" s="29">
        <v>0</v>
      </c>
      <c r="BO9" s="30"/>
      <c r="BP9" s="28">
        <f t="shared" si="30"/>
        <v>0</v>
      </c>
      <c r="BQ9" s="29">
        <v>0</v>
      </c>
      <c r="BR9" s="29">
        <v>0</v>
      </c>
      <c r="BS9" s="29">
        <v>0</v>
      </c>
      <c r="BT9" s="30"/>
      <c r="BU9" s="28">
        <f t="shared" si="31"/>
        <v>0</v>
      </c>
      <c r="BV9" s="31">
        <v>0</v>
      </c>
      <c r="BW9" s="31">
        <v>0</v>
      </c>
      <c r="BX9" s="31">
        <v>0</v>
      </c>
      <c r="BY9" s="30"/>
      <c r="BZ9" s="28">
        <f t="shared" si="32"/>
        <v>0</v>
      </c>
      <c r="CA9" s="31">
        <v>0</v>
      </c>
      <c r="CB9" s="31">
        <v>0</v>
      </c>
      <c r="CC9" s="31">
        <v>0</v>
      </c>
      <c r="CD9" s="32"/>
      <c r="CE9" s="33">
        <f t="shared" si="33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4"/>
        <v>0</v>
      </c>
      <c r="DF9" s="39">
        <f t="shared" si="35"/>
        <v>0</v>
      </c>
      <c r="DG9" s="39">
        <f t="shared" si="36"/>
        <v>0</v>
      </c>
      <c r="DH9" s="27"/>
      <c r="DI9" s="351">
        <f t="shared" si="1"/>
        <v>0</v>
      </c>
      <c r="DJ9" s="158">
        <f t="shared" si="2"/>
        <v>0</v>
      </c>
      <c r="DK9" s="110">
        <f t="shared" si="3"/>
        <v>2</v>
      </c>
      <c r="DL9" s="41">
        <f t="shared" si="4"/>
        <v>0</v>
      </c>
      <c r="DM9" s="28">
        <f t="shared" si="5"/>
        <v>0</v>
      </c>
      <c r="DN9" s="28">
        <f t="shared" si="6"/>
        <v>2</v>
      </c>
      <c r="DO9" s="28">
        <f t="shared" si="7"/>
        <v>0</v>
      </c>
      <c r="DP9" s="28">
        <f t="shared" si="8"/>
        <v>0</v>
      </c>
      <c r="DQ9" s="28">
        <f t="shared" si="9"/>
        <v>2</v>
      </c>
      <c r="DR9" s="42">
        <f t="shared" si="10"/>
        <v>0</v>
      </c>
      <c r="DS9" s="42">
        <f t="shared" si="11"/>
        <v>0</v>
      </c>
      <c r="DT9" s="42">
        <f t="shared" si="12"/>
        <v>2</v>
      </c>
      <c r="DU9" s="42">
        <f t="shared" si="13"/>
        <v>0</v>
      </c>
      <c r="DV9" s="42">
        <f t="shared" si="14"/>
        <v>0</v>
      </c>
      <c r="DW9" s="43">
        <f t="shared" si="15"/>
        <v>20</v>
      </c>
      <c r="DX9" s="42">
        <f>IF(DW9&lt;&gt;20,RANK(DW9,$DW$4:$DW$13,1)+COUNTIF(DW$4:DW9,DW9)-1,20)</f>
        <v>20</v>
      </c>
      <c r="DY9" s="44">
        <f t="shared" si="16"/>
        <v>0</v>
      </c>
      <c r="DZ9" s="45" t="str">
        <f t="shared" si="17"/>
        <v>-</v>
      </c>
      <c r="EA9" s="24"/>
      <c r="EB9" s="10"/>
      <c r="EC9" s="10"/>
      <c r="ED9" s="103">
        <f t="shared" si="37"/>
        <v>0</v>
      </c>
      <c r="EE9" s="103">
        <f t="shared" si="38"/>
        <v>0</v>
      </c>
      <c r="EF9" s="103">
        <f t="shared" si="39"/>
        <v>0</v>
      </c>
    </row>
    <row r="10" spans="1:136" ht="16" customHeight="1" x14ac:dyDescent="0.15">
      <c r="A10" s="10"/>
      <c r="B10" s="10"/>
      <c r="C10" s="120"/>
      <c r="D10" s="329" t="str">
        <f>classi!B215</f>
        <v>QUART_7</v>
      </c>
      <c r="E10" s="25">
        <f>classi!C215</f>
        <v>0</v>
      </c>
      <c r="F10" s="25">
        <f>classi!D215</f>
        <v>0</v>
      </c>
      <c r="G10" s="25">
        <f>classi!E215</f>
        <v>0</v>
      </c>
      <c r="H10" s="330">
        <f>classi!F215</f>
        <v>0</v>
      </c>
      <c r="I10" s="324"/>
      <c r="J10" s="156"/>
      <c r="K10" s="397">
        <f t="shared" si="18"/>
        <v>2</v>
      </c>
      <c r="L10" s="358">
        <f t="shared" si="19"/>
        <v>0</v>
      </c>
      <c r="M10" s="338">
        <v>0</v>
      </c>
      <c r="N10" s="105">
        <v>0</v>
      </c>
      <c r="O10" s="105">
        <v>0</v>
      </c>
      <c r="P10" s="27"/>
      <c r="Q10" s="28">
        <f t="shared" si="20"/>
        <v>0</v>
      </c>
      <c r="R10" s="105">
        <v>0</v>
      </c>
      <c r="S10" s="105">
        <v>0</v>
      </c>
      <c r="T10" s="105">
        <v>0</v>
      </c>
      <c r="U10" s="27"/>
      <c r="V10" s="28">
        <f t="shared" si="21"/>
        <v>0</v>
      </c>
      <c r="W10" s="105">
        <v>0</v>
      </c>
      <c r="X10" s="105">
        <v>0</v>
      </c>
      <c r="Y10" s="105">
        <v>0</v>
      </c>
      <c r="Z10" s="27"/>
      <c r="AA10" s="28">
        <f t="shared" si="22"/>
        <v>0</v>
      </c>
      <c r="AB10" s="105">
        <v>0</v>
      </c>
      <c r="AC10" s="105">
        <v>0</v>
      </c>
      <c r="AD10" s="105">
        <v>0</v>
      </c>
      <c r="AE10" s="27"/>
      <c r="AF10" s="339">
        <f t="shared" si="23"/>
        <v>0</v>
      </c>
      <c r="AG10" s="342">
        <v>0</v>
      </c>
      <c r="AH10" s="107">
        <v>0</v>
      </c>
      <c r="AI10" s="107">
        <v>0</v>
      </c>
      <c r="AJ10" s="27"/>
      <c r="AK10" s="28">
        <f t="shared" si="24"/>
        <v>0</v>
      </c>
      <c r="AL10" s="107">
        <v>0</v>
      </c>
      <c r="AM10" s="107">
        <v>0</v>
      </c>
      <c r="AN10" s="107">
        <v>0</v>
      </c>
      <c r="AO10" s="27"/>
      <c r="AP10" s="28">
        <f t="shared" si="25"/>
        <v>0</v>
      </c>
      <c r="AQ10" s="107">
        <v>0</v>
      </c>
      <c r="AR10" s="107">
        <v>0</v>
      </c>
      <c r="AS10" s="107">
        <v>0</v>
      </c>
      <c r="AT10" s="27"/>
      <c r="AU10" s="28">
        <f t="shared" si="26"/>
        <v>0</v>
      </c>
      <c r="AV10" s="107">
        <v>0</v>
      </c>
      <c r="AW10" s="107">
        <v>0</v>
      </c>
      <c r="AX10" s="107">
        <v>0</v>
      </c>
      <c r="AY10" s="27"/>
      <c r="AZ10" s="339">
        <f t="shared" si="27"/>
        <v>0</v>
      </c>
      <c r="BA10" s="346">
        <f t="shared" si="0"/>
        <v>0</v>
      </c>
      <c r="BB10" s="350">
        <v>0</v>
      </c>
      <c r="BC10" s="29">
        <v>0</v>
      </c>
      <c r="BD10" s="29">
        <v>0</v>
      </c>
      <c r="BE10" s="30"/>
      <c r="BF10" s="28">
        <f t="shared" si="28"/>
        <v>0</v>
      </c>
      <c r="BG10" s="29">
        <v>0</v>
      </c>
      <c r="BH10" s="29">
        <v>0</v>
      </c>
      <c r="BI10" s="29">
        <v>0</v>
      </c>
      <c r="BJ10" s="30"/>
      <c r="BK10" s="28">
        <f t="shared" si="29"/>
        <v>0</v>
      </c>
      <c r="BL10" s="29">
        <v>0</v>
      </c>
      <c r="BM10" s="29">
        <v>0</v>
      </c>
      <c r="BN10" s="29">
        <v>0</v>
      </c>
      <c r="BO10" s="30"/>
      <c r="BP10" s="28">
        <f t="shared" si="30"/>
        <v>0</v>
      </c>
      <c r="BQ10" s="29">
        <v>0</v>
      </c>
      <c r="BR10" s="29">
        <v>0</v>
      </c>
      <c r="BS10" s="29">
        <v>0</v>
      </c>
      <c r="BT10" s="30"/>
      <c r="BU10" s="28">
        <f t="shared" si="31"/>
        <v>0</v>
      </c>
      <c r="BV10" s="31">
        <v>0</v>
      </c>
      <c r="BW10" s="31">
        <v>0</v>
      </c>
      <c r="BX10" s="31">
        <v>0</v>
      </c>
      <c r="BY10" s="30"/>
      <c r="BZ10" s="28">
        <f t="shared" si="32"/>
        <v>0</v>
      </c>
      <c r="CA10" s="31">
        <v>0</v>
      </c>
      <c r="CB10" s="31">
        <v>0</v>
      </c>
      <c r="CC10" s="31">
        <v>0</v>
      </c>
      <c r="CD10" s="32"/>
      <c r="CE10" s="33">
        <f t="shared" si="33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4"/>
        <v>0</v>
      </c>
      <c r="DF10" s="39">
        <f t="shared" si="35"/>
        <v>0</v>
      </c>
      <c r="DG10" s="39">
        <f t="shared" si="36"/>
        <v>0</v>
      </c>
      <c r="DH10" s="27"/>
      <c r="DI10" s="351">
        <f t="shared" si="1"/>
        <v>0</v>
      </c>
      <c r="DJ10" s="158">
        <f t="shared" si="2"/>
        <v>0</v>
      </c>
      <c r="DK10" s="110">
        <f t="shared" si="3"/>
        <v>2</v>
      </c>
      <c r="DL10" s="41">
        <f t="shared" si="4"/>
        <v>0</v>
      </c>
      <c r="DM10" s="28">
        <f t="shared" si="5"/>
        <v>0</v>
      </c>
      <c r="DN10" s="28">
        <f t="shared" si="6"/>
        <v>2</v>
      </c>
      <c r="DO10" s="28">
        <f t="shared" si="7"/>
        <v>0</v>
      </c>
      <c r="DP10" s="28">
        <f t="shared" si="8"/>
        <v>0</v>
      </c>
      <c r="DQ10" s="28">
        <f t="shared" si="9"/>
        <v>2</v>
      </c>
      <c r="DR10" s="42">
        <f t="shared" si="10"/>
        <v>0</v>
      </c>
      <c r="DS10" s="42">
        <f t="shared" si="11"/>
        <v>0</v>
      </c>
      <c r="DT10" s="42">
        <f t="shared" si="12"/>
        <v>2</v>
      </c>
      <c r="DU10" s="42">
        <f t="shared" si="13"/>
        <v>0</v>
      </c>
      <c r="DV10" s="42">
        <f t="shared" si="14"/>
        <v>0</v>
      </c>
      <c r="DW10" s="43">
        <f t="shared" si="15"/>
        <v>20</v>
      </c>
      <c r="DX10" s="42">
        <f>IF(DW10&lt;&gt;20,RANK(DW10,$DW$4:$DW$13,1)+COUNTIF(DW$4:DW10,DW10)-1,20)</f>
        <v>20</v>
      </c>
      <c r="DY10" s="44">
        <f t="shared" si="16"/>
        <v>0</v>
      </c>
      <c r="DZ10" s="45" t="str">
        <f t="shared" si="17"/>
        <v>-</v>
      </c>
      <c r="EA10" s="24"/>
      <c r="EB10" s="10"/>
      <c r="EC10" s="10"/>
      <c r="ED10" s="103">
        <f t="shared" si="37"/>
        <v>0</v>
      </c>
      <c r="EE10" s="103">
        <f t="shared" si="38"/>
        <v>0</v>
      </c>
      <c r="EF10" s="103">
        <f t="shared" si="39"/>
        <v>0</v>
      </c>
    </row>
    <row r="11" spans="1:136" ht="16" customHeight="1" x14ac:dyDescent="0.15">
      <c r="A11" s="10"/>
      <c r="B11" s="10"/>
      <c r="C11" s="120"/>
      <c r="D11" s="329" t="str">
        <f>classi!B216</f>
        <v>QUART_8</v>
      </c>
      <c r="E11" s="25">
        <f>classi!C216</f>
        <v>0</v>
      </c>
      <c r="F11" s="25">
        <f>classi!D216</f>
        <v>0</v>
      </c>
      <c r="G11" s="25">
        <f>classi!E216</f>
        <v>0</v>
      </c>
      <c r="H11" s="330">
        <f>classi!F216</f>
        <v>0</v>
      </c>
      <c r="I11" s="324"/>
      <c r="J11" s="156"/>
      <c r="K11" s="397">
        <f t="shared" si="18"/>
        <v>2</v>
      </c>
      <c r="L11" s="358">
        <f t="shared" si="19"/>
        <v>0</v>
      </c>
      <c r="M11" s="338">
        <v>0</v>
      </c>
      <c r="N11" s="105">
        <v>0</v>
      </c>
      <c r="O11" s="105">
        <v>0</v>
      </c>
      <c r="P11" s="27"/>
      <c r="Q11" s="28">
        <f t="shared" si="20"/>
        <v>0</v>
      </c>
      <c r="R11" s="105">
        <v>0</v>
      </c>
      <c r="S11" s="105">
        <v>0</v>
      </c>
      <c r="T11" s="105">
        <v>0</v>
      </c>
      <c r="U11" s="27"/>
      <c r="V11" s="28">
        <f t="shared" si="21"/>
        <v>0</v>
      </c>
      <c r="W11" s="105">
        <v>0</v>
      </c>
      <c r="X11" s="105">
        <v>0</v>
      </c>
      <c r="Y11" s="105">
        <v>0</v>
      </c>
      <c r="Z11" s="27"/>
      <c r="AA11" s="28">
        <f t="shared" si="22"/>
        <v>0</v>
      </c>
      <c r="AB11" s="105">
        <v>0</v>
      </c>
      <c r="AC11" s="105">
        <v>0</v>
      </c>
      <c r="AD11" s="105">
        <v>0</v>
      </c>
      <c r="AE11" s="27"/>
      <c r="AF11" s="339">
        <f t="shared" si="23"/>
        <v>0</v>
      </c>
      <c r="AG11" s="342">
        <v>0</v>
      </c>
      <c r="AH11" s="107">
        <v>0</v>
      </c>
      <c r="AI11" s="107">
        <v>0</v>
      </c>
      <c r="AJ11" s="27"/>
      <c r="AK11" s="28">
        <f t="shared" si="24"/>
        <v>0</v>
      </c>
      <c r="AL11" s="107">
        <v>0</v>
      </c>
      <c r="AM11" s="107">
        <v>0</v>
      </c>
      <c r="AN11" s="107">
        <v>0</v>
      </c>
      <c r="AO11" s="27"/>
      <c r="AP11" s="28">
        <f t="shared" si="25"/>
        <v>0</v>
      </c>
      <c r="AQ11" s="107">
        <v>0</v>
      </c>
      <c r="AR11" s="107">
        <v>0</v>
      </c>
      <c r="AS11" s="107">
        <v>0</v>
      </c>
      <c r="AT11" s="27"/>
      <c r="AU11" s="28">
        <f t="shared" si="26"/>
        <v>0</v>
      </c>
      <c r="AV11" s="107">
        <v>0</v>
      </c>
      <c r="AW11" s="107">
        <v>0</v>
      </c>
      <c r="AX11" s="107">
        <v>0</v>
      </c>
      <c r="AY11" s="27"/>
      <c r="AZ11" s="339">
        <f t="shared" si="27"/>
        <v>0</v>
      </c>
      <c r="BA11" s="346">
        <f t="shared" si="0"/>
        <v>0</v>
      </c>
      <c r="BB11" s="350">
        <v>0</v>
      </c>
      <c r="BC11" s="29">
        <v>0</v>
      </c>
      <c r="BD11" s="29">
        <v>0</v>
      </c>
      <c r="BE11" s="30"/>
      <c r="BF11" s="28">
        <f t="shared" si="28"/>
        <v>0</v>
      </c>
      <c r="BG11" s="29">
        <v>0</v>
      </c>
      <c r="BH11" s="29">
        <v>0</v>
      </c>
      <c r="BI11" s="29">
        <v>0</v>
      </c>
      <c r="BJ11" s="30"/>
      <c r="BK11" s="28">
        <f t="shared" si="29"/>
        <v>0</v>
      </c>
      <c r="BL11" s="29">
        <v>0</v>
      </c>
      <c r="BM11" s="29">
        <v>0</v>
      </c>
      <c r="BN11" s="29">
        <v>0</v>
      </c>
      <c r="BO11" s="30"/>
      <c r="BP11" s="28">
        <f t="shared" si="30"/>
        <v>0</v>
      </c>
      <c r="BQ11" s="29">
        <v>0</v>
      </c>
      <c r="BR11" s="29">
        <v>0</v>
      </c>
      <c r="BS11" s="29">
        <v>0</v>
      </c>
      <c r="BT11" s="30"/>
      <c r="BU11" s="28">
        <f t="shared" si="31"/>
        <v>0</v>
      </c>
      <c r="BV11" s="31">
        <v>0</v>
      </c>
      <c r="BW11" s="31">
        <v>0</v>
      </c>
      <c r="BX11" s="31">
        <v>0</v>
      </c>
      <c r="BY11" s="30"/>
      <c r="BZ11" s="28">
        <f t="shared" si="32"/>
        <v>0</v>
      </c>
      <c r="CA11" s="31">
        <v>0</v>
      </c>
      <c r="CB11" s="31">
        <v>0</v>
      </c>
      <c r="CC11" s="31">
        <v>0</v>
      </c>
      <c r="CD11" s="32"/>
      <c r="CE11" s="33">
        <f t="shared" si="33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4"/>
        <v>0</v>
      </c>
      <c r="DF11" s="39">
        <f t="shared" si="35"/>
        <v>0</v>
      </c>
      <c r="DG11" s="39">
        <f t="shared" si="36"/>
        <v>0</v>
      </c>
      <c r="DH11" s="27"/>
      <c r="DI11" s="351">
        <f t="shared" si="1"/>
        <v>0</v>
      </c>
      <c r="DJ11" s="158">
        <f t="shared" si="2"/>
        <v>0</v>
      </c>
      <c r="DK11" s="110">
        <f t="shared" si="3"/>
        <v>2</v>
      </c>
      <c r="DL11" s="41">
        <f t="shared" si="4"/>
        <v>0</v>
      </c>
      <c r="DM11" s="28">
        <f t="shared" si="5"/>
        <v>0</v>
      </c>
      <c r="DN11" s="28">
        <f t="shared" si="6"/>
        <v>2</v>
      </c>
      <c r="DO11" s="28">
        <f t="shared" si="7"/>
        <v>0</v>
      </c>
      <c r="DP11" s="28">
        <f t="shared" si="8"/>
        <v>0</v>
      </c>
      <c r="DQ11" s="28">
        <f t="shared" si="9"/>
        <v>2</v>
      </c>
      <c r="DR11" s="42">
        <f t="shared" si="10"/>
        <v>0</v>
      </c>
      <c r="DS11" s="42">
        <f t="shared" si="11"/>
        <v>0</v>
      </c>
      <c r="DT11" s="42">
        <f t="shared" si="12"/>
        <v>2</v>
      </c>
      <c r="DU11" s="42">
        <f t="shared" si="13"/>
        <v>0</v>
      </c>
      <c r="DV11" s="42">
        <f t="shared" si="14"/>
        <v>0</v>
      </c>
      <c r="DW11" s="43">
        <f t="shared" si="15"/>
        <v>20</v>
      </c>
      <c r="DX11" s="42">
        <f>IF(DW11&lt;&gt;20,RANK(DW11,$DW$4:$DW$13,1)+COUNTIF(DW$4:DW11,DW11)-1,20)</f>
        <v>20</v>
      </c>
      <c r="DY11" s="44">
        <f t="shared" si="16"/>
        <v>0</v>
      </c>
      <c r="DZ11" s="45" t="str">
        <f t="shared" si="17"/>
        <v>-</v>
      </c>
      <c r="EA11" s="24"/>
      <c r="EB11" s="10"/>
      <c r="EC11" s="10"/>
      <c r="ED11" s="103">
        <f t="shared" si="37"/>
        <v>0</v>
      </c>
      <c r="EE11" s="103">
        <f t="shared" si="38"/>
        <v>0</v>
      </c>
      <c r="EF11" s="103">
        <f t="shared" si="39"/>
        <v>0</v>
      </c>
    </row>
    <row r="12" spans="1:136" ht="16" customHeight="1" x14ac:dyDescent="0.15">
      <c r="A12" s="10"/>
      <c r="B12" s="10"/>
      <c r="C12" s="120"/>
      <c r="D12" s="329" t="str">
        <f>classi!B217</f>
        <v>QUART_9</v>
      </c>
      <c r="E12" s="25">
        <f>classi!C217</f>
        <v>0</v>
      </c>
      <c r="F12" s="25">
        <f>classi!D217</f>
        <v>0</v>
      </c>
      <c r="G12" s="25">
        <f>classi!E217</f>
        <v>0</v>
      </c>
      <c r="H12" s="330">
        <f>classi!F217</f>
        <v>0</v>
      </c>
      <c r="I12" s="324"/>
      <c r="J12" s="156"/>
      <c r="K12" s="397">
        <f t="shared" si="18"/>
        <v>2</v>
      </c>
      <c r="L12" s="358">
        <f t="shared" si="19"/>
        <v>0</v>
      </c>
      <c r="M12" s="338">
        <v>0</v>
      </c>
      <c r="N12" s="105">
        <v>0</v>
      </c>
      <c r="O12" s="105">
        <v>0</v>
      </c>
      <c r="P12" s="27"/>
      <c r="Q12" s="28">
        <f t="shared" si="20"/>
        <v>0</v>
      </c>
      <c r="R12" s="105">
        <v>0</v>
      </c>
      <c r="S12" s="105">
        <v>0</v>
      </c>
      <c r="T12" s="105">
        <v>0</v>
      </c>
      <c r="U12" s="27"/>
      <c r="V12" s="28">
        <f t="shared" si="21"/>
        <v>0</v>
      </c>
      <c r="W12" s="105">
        <v>0</v>
      </c>
      <c r="X12" s="105">
        <v>0</v>
      </c>
      <c r="Y12" s="105">
        <v>0</v>
      </c>
      <c r="Z12" s="27"/>
      <c r="AA12" s="28">
        <f t="shared" si="22"/>
        <v>0</v>
      </c>
      <c r="AB12" s="105">
        <v>0</v>
      </c>
      <c r="AC12" s="105">
        <v>0</v>
      </c>
      <c r="AD12" s="105">
        <v>0</v>
      </c>
      <c r="AE12" s="27"/>
      <c r="AF12" s="339">
        <f t="shared" si="23"/>
        <v>0</v>
      </c>
      <c r="AG12" s="342">
        <v>0</v>
      </c>
      <c r="AH12" s="107">
        <v>0</v>
      </c>
      <c r="AI12" s="107">
        <v>0</v>
      </c>
      <c r="AJ12" s="27"/>
      <c r="AK12" s="28">
        <f t="shared" si="24"/>
        <v>0</v>
      </c>
      <c r="AL12" s="107">
        <v>0</v>
      </c>
      <c r="AM12" s="107">
        <v>0</v>
      </c>
      <c r="AN12" s="107">
        <v>0</v>
      </c>
      <c r="AO12" s="27"/>
      <c r="AP12" s="28">
        <f t="shared" si="25"/>
        <v>0</v>
      </c>
      <c r="AQ12" s="107">
        <v>0</v>
      </c>
      <c r="AR12" s="107">
        <v>0</v>
      </c>
      <c r="AS12" s="107">
        <v>0</v>
      </c>
      <c r="AT12" s="27"/>
      <c r="AU12" s="28">
        <f t="shared" si="26"/>
        <v>0</v>
      </c>
      <c r="AV12" s="107">
        <v>0</v>
      </c>
      <c r="AW12" s="107">
        <v>0</v>
      </c>
      <c r="AX12" s="107">
        <v>0</v>
      </c>
      <c r="AY12" s="27"/>
      <c r="AZ12" s="339">
        <f t="shared" si="27"/>
        <v>0</v>
      </c>
      <c r="BA12" s="346">
        <f t="shared" si="0"/>
        <v>0</v>
      </c>
      <c r="BB12" s="350">
        <v>0</v>
      </c>
      <c r="BC12" s="29">
        <v>0</v>
      </c>
      <c r="BD12" s="29">
        <v>0</v>
      </c>
      <c r="BE12" s="30"/>
      <c r="BF12" s="28">
        <f t="shared" si="28"/>
        <v>0</v>
      </c>
      <c r="BG12" s="29">
        <v>0</v>
      </c>
      <c r="BH12" s="29">
        <v>0</v>
      </c>
      <c r="BI12" s="29">
        <v>0</v>
      </c>
      <c r="BJ12" s="30"/>
      <c r="BK12" s="28">
        <f t="shared" si="29"/>
        <v>0</v>
      </c>
      <c r="BL12" s="29">
        <v>0</v>
      </c>
      <c r="BM12" s="29">
        <v>0</v>
      </c>
      <c r="BN12" s="29">
        <v>0</v>
      </c>
      <c r="BO12" s="30"/>
      <c r="BP12" s="28">
        <f t="shared" si="30"/>
        <v>0</v>
      </c>
      <c r="BQ12" s="29">
        <v>0</v>
      </c>
      <c r="BR12" s="29">
        <v>0</v>
      </c>
      <c r="BS12" s="29">
        <v>0</v>
      </c>
      <c r="BT12" s="30"/>
      <c r="BU12" s="28">
        <f t="shared" si="31"/>
        <v>0</v>
      </c>
      <c r="BV12" s="31">
        <v>0</v>
      </c>
      <c r="BW12" s="31">
        <v>0</v>
      </c>
      <c r="BX12" s="31">
        <v>0</v>
      </c>
      <c r="BY12" s="30"/>
      <c r="BZ12" s="28">
        <f t="shared" si="32"/>
        <v>0</v>
      </c>
      <c r="CA12" s="31">
        <v>0</v>
      </c>
      <c r="CB12" s="31">
        <v>0</v>
      </c>
      <c r="CC12" s="31">
        <v>0</v>
      </c>
      <c r="CD12" s="32"/>
      <c r="CE12" s="33">
        <f t="shared" si="33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4"/>
        <v>0</v>
      </c>
      <c r="DF12" s="39">
        <f t="shared" si="35"/>
        <v>0</v>
      </c>
      <c r="DG12" s="39">
        <f t="shared" si="36"/>
        <v>0</v>
      </c>
      <c r="DH12" s="27"/>
      <c r="DI12" s="351">
        <f t="shared" si="1"/>
        <v>0</v>
      </c>
      <c r="DJ12" s="158">
        <f t="shared" si="2"/>
        <v>0</v>
      </c>
      <c r="DK12" s="110">
        <f t="shared" si="3"/>
        <v>2</v>
      </c>
      <c r="DL12" s="41">
        <f t="shared" si="4"/>
        <v>0</v>
      </c>
      <c r="DM12" s="28">
        <f t="shared" si="5"/>
        <v>0</v>
      </c>
      <c r="DN12" s="28">
        <f t="shared" si="6"/>
        <v>2</v>
      </c>
      <c r="DO12" s="28">
        <f t="shared" si="7"/>
        <v>0</v>
      </c>
      <c r="DP12" s="28">
        <f t="shared" si="8"/>
        <v>0</v>
      </c>
      <c r="DQ12" s="28">
        <f t="shared" si="9"/>
        <v>2</v>
      </c>
      <c r="DR12" s="42">
        <f t="shared" si="10"/>
        <v>0</v>
      </c>
      <c r="DS12" s="42">
        <f t="shared" si="11"/>
        <v>0</v>
      </c>
      <c r="DT12" s="42">
        <f t="shared" si="12"/>
        <v>2</v>
      </c>
      <c r="DU12" s="42">
        <f t="shared" si="13"/>
        <v>0</v>
      </c>
      <c r="DV12" s="42">
        <f t="shared" si="14"/>
        <v>0</v>
      </c>
      <c r="DW12" s="43">
        <f t="shared" si="15"/>
        <v>20</v>
      </c>
      <c r="DX12" s="42">
        <f>IF(DW12&lt;&gt;20,RANK(DW12,$DW$4:$DW$13,1)+COUNTIF(DW$4:DW12,DW12)-1,20)</f>
        <v>20</v>
      </c>
      <c r="DY12" s="44">
        <f t="shared" si="16"/>
        <v>0</v>
      </c>
      <c r="DZ12" s="45" t="str">
        <f t="shared" si="17"/>
        <v>-</v>
      </c>
      <c r="EA12" s="24"/>
      <c r="EB12" s="10"/>
      <c r="EC12" s="10"/>
      <c r="ED12" s="103">
        <f t="shared" si="37"/>
        <v>0</v>
      </c>
      <c r="EE12" s="103">
        <f t="shared" si="38"/>
        <v>0</v>
      </c>
      <c r="EF12" s="103">
        <f t="shared" si="39"/>
        <v>0</v>
      </c>
    </row>
    <row r="13" spans="1:136" ht="16" customHeight="1" thickBot="1" x14ac:dyDescent="0.2">
      <c r="A13" s="10"/>
      <c r="B13" s="10"/>
      <c r="C13" s="120"/>
      <c r="D13" s="332" t="str">
        <f>classi!B218</f>
        <v>QUART_10</v>
      </c>
      <c r="E13" s="93">
        <f>classi!C218</f>
        <v>0</v>
      </c>
      <c r="F13" s="93">
        <f>classi!D218</f>
        <v>0</v>
      </c>
      <c r="G13" s="93">
        <f>classi!E218</f>
        <v>0</v>
      </c>
      <c r="H13" s="333">
        <f>classi!F218</f>
        <v>0</v>
      </c>
      <c r="I13" s="325"/>
      <c r="J13" s="336"/>
      <c r="K13" s="398">
        <f t="shared" si="18"/>
        <v>2</v>
      </c>
      <c r="L13" s="399">
        <f t="shared" si="19"/>
        <v>0</v>
      </c>
      <c r="M13" s="340">
        <v>0</v>
      </c>
      <c r="N13" s="106">
        <v>0</v>
      </c>
      <c r="O13" s="106">
        <v>0</v>
      </c>
      <c r="P13" s="94"/>
      <c r="Q13" s="95">
        <f t="shared" si="20"/>
        <v>0</v>
      </c>
      <c r="R13" s="106">
        <v>0</v>
      </c>
      <c r="S13" s="106">
        <v>0</v>
      </c>
      <c r="T13" s="106">
        <v>0</v>
      </c>
      <c r="U13" s="94"/>
      <c r="V13" s="95">
        <f t="shared" si="21"/>
        <v>0</v>
      </c>
      <c r="W13" s="106">
        <v>0</v>
      </c>
      <c r="X13" s="106">
        <v>0</v>
      </c>
      <c r="Y13" s="106">
        <v>0</v>
      </c>
      <c r="Z13" s="94"/>
      <c r="AA13" s="95">
        <f t="shared" si="22"/>
        <v>0</v>
      </c>
      <c r="AB13" s="106">
        <v>0</v>
      </c>
      <c r="AC13" s="106">
        <v>0</v>
      </c>
      <c r="AD13" s="106">
        <v>0</v>
      </c>
      <c r="AE13" s="94"/>
      <c r="AF13" s="341">
        <f t="shared" si="23"/>
        <v>0</v>
      </c>
      <c r="AG13" s="343">
        <v>0</v>
      </c>
      <c r="AH13" s="108">
        <v>0</v>
      </c>
      <c r="AI13" s="108">
        <v>0</v>
      </c>
      <c r="AJ13" s="94"/>
      <c r="AK13" s="95">
        <f t="shared" si="24"/>
        <v>0</v>
      </c>
      <c r="AL13" s="108">
        <v>0</v>
      </c>
      <c r="AM13" s="108">
        <v>0</v>
      </c>
      <c r="AN13" s="108">
        <v>0</v>
      </c>
      <c r="AO13" s="94"/>
      <c r="AP13" s="95">
        <f t="shared" si="25"/>
        <v>0</v>
      </c>
      <c r="AQ13" s="108">
        <v>0</v>
      </c>
      <c r="AR13" s="108">
        <v>0</v>
      </c>
      <c r="AS13" s="108">
        <v>0</v>
      </c>
      <c r="AT13" s="94"/>
      <c r="AU13" s="95">
        <f t="shared" si="26"/>
        <v>0</v>
      </c>
      <c r="AV13" s="108">
        <v>0</v>
      </c>
      <c r="AW13" s="108">
        <v>0</v>
      </c>
      <c r="AX13" s="108">
        <v>0</v>
      </c>
      <c r="AY13" s="94"/>
      <c r="AZ13" s="341">
        <f t="shared" si="27"/>
        <v>0</v>
      </c>
      <c r="BA13" s="347">
        <f t="shared" si="0"/>
        <v>0</v>
      </c>
      <c r="BB13" s="352">
        <v>0</v>
      </c>
      <c r="BC13" s="98">
        <v>0</v>
      </c>
      <c r="BD13" s="98">
        <v>0</v>
      </c>
      <c r="BE13" s="122"/>
      <c r="BF13" s="95">
        <f t="shared" si="28"/>
        <v>0</v>
      </c>
      <c r="BG13" s="98">
        <v>0</v>
      </c>
      <c r="BH13" s="98">
        <v>0</v>
      </c>
      <c r="BI13" s="98">
        <v>0</v>
      </c>
      <c r="BJ13" s="122"/>
      <c r="BK13" s="95">
        <f t="shared" si="29"/>
        <v>0</v>
      </c>
      <c r="BL13" s="98">
        <v>0</v>
      </c>
      <c r="BM13" s="98">
        <v>0</v>
      </c>
      <c r="BN13" s="98">
        <v>0</v>
      </c>
      <c r="BO13" s="122"/>
      <c r="BP13" s="95">
        <f t="shared" si="30"/>
        <v>0</v>
      </c>
      <c r="BQ13" s="98">
        <v>0</v>
      </c>
      <c r="BR13" s="98">
        <v>0</v>
      </c>
      <c r="BS13" s="98">
        <v>0</v>
      </c>
      <c r="BT13" s="122"/>
      <c r="BU13" s="95">
        <f t="shared" si="31"/>
        <v>0</v>
      </c>
      <c r="BV13" s="99">
        <v>0</v>
      </c>
      <c r="BW13" s="99">
        <v>0</v>
      </c>
      <c r="BX13" s="99">
        <v>0</v>
      </c>
      <c r="BY13" s="122"/>
      <c r="BZ13" s="95">
        <f t="shared" si="32"/>
        <v>0</v>
      </c>
      <c r="CA13" s="99">
        <v>0</v>
      </c>
      <c r="CB13" s="99">
        <v>0</v>
      </c>
      <c r="CC13" s="99">
        <v>0</v>
      </c>
      <c r="CD13" s="123"/>
      <c r="CE13" s="100">
        <f t="shared" si="33"/>
        <v>0</v>
      </c>
      <c r="CF13" s="101"/>
      <c r="CG13" s="102"/>
      <c r="CH13" s="102"/>
      <c r="CI13" s="122"/>
      <c r="CJ13" s="102"/>
      <c r="CK13" s="102"/>
      <c r="CL13" s="102"/>
      <c r="CM13" s="122"/>
      <c r="CN13" s="102"/>
      <c r="CO13" s="102"/>
      <c r="CP13" s="102"/>
      <c r="CQ13" s="122"/>
      <c r="CR13" s="102"/>
      <c r="CS13" s="102"/>
      <c r="CT13" s="102"/>
      <c r="CU13" s="122"/>
      <c r="CV13" s="102"/>
      <c r="CW13" s="102"/>
      <c r="CX13" s="102"/>
      <c r="CY13" s="122"/>
      <c r="CZ13" s="102"/>
      <c r="DA13" s="102"/>
      <c r="DB13" s="102"/>
      <c r="DC13" s="124"/>
      <c r="DD13" s="125"/>
      <c r="DE13" s="38">
        <f t="shared" si="34"/>
        <v>0</v>
      </c>
      <c r="DF13" s="39">
        <f t="shared" si="35"/>
        <v>0</v>
      </c>
      <c r="DG13" s="39">
        <f t="shared" si="36"/>
        <v>0</v>
      </c>
      <c r="DH13" s="94"/>
      <c r="DI13" s="353">
        <f t="shared" si="1"/>
        <v>0</v>
      </c>
      <c r="DJ13" s="269">
        <f t="shared" si="2"/>
        <v>0</v>
      </c>
      <c r="DK13" s="126">
        <f t="shared" si="3"/>
        <v>2</v>
      </c>
      <c r="DL13" s="41">
        <f t="shared" si="4"/>
        <v>0</v>
      </c>
      <c r="DM13" s="28">
        <f t="shared" si="5"/>
        <v>0</v>
      </c>
      <c r="DN13" s="28">
        <f t="shared" si="6"/>
        <v>2</v>
      </c>
      <c r="DO13" s="28">
        <f t="shared" si="7"/>
        <v>0</v>
      </c>
      <c r="DP13" s="28">
        <f t="shared" si="8"/>
        <v>0</v>
      </c>
      <c r="DQ13" s="28">
        <f t="shared" si="9"/>
        <v>2</v>
      </c>
      <c r="DR13" s="42">
        <f t="shared" si="10"/>
        <v>0</v>
      </c>
      <c r="DS13" s="42">
        <f t="shared" si="11"/>
        <v>0</v>
      </c>
      <c r="DT13" s="42">
        <f t="shared" si="12"/>
        <v>2</v>
      </c>
      <c r="DU13" s="42">
        <f t="shared" si="13"/>
        <v>0</v>
      </c>
      <c r="DV13" s="42">
        <f t="shared" si="14"/>
        <v>0</v>
      </c>
      <c r="DW13" s="43">
        <f t="shared" si="15"/>
        <v>20</v>
      </c>
      <c r="DX13" s="42">
        <f>IF(DW13&lt;&gt;20,RANK(DW13,$DW$4:$DW$13,1)+COUNTIF(DW$4:DW13,DW13)-1,20)</f>
        <v>20</v>
      </c>
      <c r="DY13" s="44">
        <f t="shared" si="16"/>
        <v>0</v>
      </c>
      <c r="DZ13" s="45" t="str">
        <f t="shared" si="17"/>
        <v>-</v>
      </c>
      <c r="EA13" s="24"/>
      <c r="EB13" s="10"/>
      <c r="EC13" s="10"/>
      <c r="ED13" s="103">
        <f t="shared" si="37"/>
        <v>0</v>
      </c>
      <c r="EE13" s="103">
        <f t="shared" si="38"/>
        <v>0</v>
      </c>
      <c r="EF13" s="103">
        <f t="shared" si="39"/>
        <v>0</v>
      </c>
    </row>
    <row r="14" spans="1:136" ht="16.5" customHeight="1" x14ac:dyDescent="0.15">
      <c r="A14" s="10"/>
      <c r="B14" s="10"/>
      <c r="C14" s="120"/>
      <c r="D14" s="121"/>
      <c r="E14" s="121"/>
      <c r="F14" s="121"/>
      <c r="G14" s="121"/>
      <c r="H14" s="121"/>
      <c r="I14" s="216"/>
      <c r="J14" s="217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30"/>
      <c r="DM14" s="219"/>
      <c r="DN14" s="219"/>
      <c r="DO14" s="219"/>
      <c r="DP14" s="219"/>
      <c r="DQ14" s="219"/>
      <c r="DR14" s="219"/>
      <c r="DS14" s="220">
        <f t="shared" si="11"/>
        <v>0</v>
      </c>
      <c r="DT14" s="221"/>
      <c r="DU14" s="219"/>
      <c r="DV14" s="219"/>
      <c r="DW14" s="219"/>
      <c r="DX14" s="219"/>
      <c r="DY14" s="219"/>
      <c r="DZ14" s="219"/>
      <c r="EA14" s="134"/>
      <c r="EB14" s="97"/>
      <c r="EC14" s="240"/>
      <c r="ED14" s="229"/>
      <c r="EE14" s="133"/>
      <c r="EF14" s="228"/>
    </row>
    <row r="15" spans="1:136" ht="16" customHeight="1" x14ac:dyDescent="0.15">
      <c r="A15" s="10"/>
      <c r="B15" s="10"/>
      <c r="C15" s="120"/>
      <c r="D15" s="121"/>
      <c r="E15" s="121"/>
      <c r="F15" s="121"/>
      <c r="G15" s="121"/>
      <c r="H15" s="121"/>
      <c r="I15" s="203"/>
      <c r="J15" s="112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22"/>
      <c r="DM15" s="222"/>
      <c r="DN15" s="222"/>
      <c r="DO15" s="222"/>
      <c r="DP15" s="222"/>
      <c r="DQ15" s="222"/>
      <c r="DR15" s="121"/>
      <c r="DS15" s="121"/>
      <c r="DT15" s="121"/>
      <c r="DU15" s="121"/>
      <c r="DV15" s="121"/>
      <c r="DW15" s="121"/>
      <c r="DX15" s="121"/>
      <c r="DY15" s="223"/>
      <c r="DZ15" s="223"/>
      <c r="EA15" s="121"/>
      <c r="EB15" s="133"/>
      <c r="EC15" s="133"/>
      <c r="ED15" s="133"/>
      <c r="EE15" s="133"/>
      <c r="EF15" s="109"/>
    </row>
    <row r="16" spans="1:136" ht="16.5" customHeight="1" thickBot="1" x14ac:dyDescent="0.2">
      <c r="A16" s="10"/>
      <c r="B16" s="10"/>
      <c r="C16" s="120"/>
      <c r="D16" s="121"/>
      <c r="E16" s="121"/>
      <c r="F16" s="121"/>
      <c r="G16" s="121"/>
      <c r="H16" s="121"/>
      <c r="I16" s="211"/>
      <c r="J16" s="117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22"/>
      <c r="DM16" s="222"/>
      <c r="DN16" s="222"/>
      <c r="DO16" s="222"/>
      <c r="DP16" s="222"/>
      <c r="DQ16" s="222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33"/>
      <c r="EC16" s="133"/>
      <c r="ED16" s="133"/>
      <c r="EE16" s="133"/>
      <c r="EF16" s="109"/>
    </row>
    <row r="17" spans="1:136" ht="17" customHeight="1" thickBot="1" x14ac:dyDescent="0.2">
      <c r="A17" s="10"/>
      <c r="B17" s="10"/>
      <c r="C17" s="120"/>
      <c r="D17" s="255" t="str">
        <f>D2</f>
        <v>Quartet</v>
      </c>
      <c r="E17" s="257"/>
      <c r="F17" s="552"/>
      <c r="G17" s="553"/>
      <c r="H17" s="554"/>
      <c r="I17" s="277"/>
      <c r="J17" s="262"/>
      <c r="K17" s="410"/>
      <c r="L17" s="410"/>
      <c r="M17" s="536" t="s">
        <v>21</v>
      </c>
      <c r="N17" s="537"/>
      <c r="O17" s="537"/>
      <c r="P17" s="538"/>
      <c r="Q17" s="533" t="s">
        <v>22</v>
      </c>
      <c r="R17" s="534"/>
      <c r="S17" s="534"/>
      <c r="T17" s="534"/>
      <c r="U17" s="535"/>
      <c r="V17" s="498" t="s">
        <v>23</v>
      </c>
      <c r="W17" s="499"/>
      <c r="X17" s="499"/>
      <c r="Y17" s="499"/>
      <c r="Z17" s="499"/>
      <c r="AA17" s="499"/>
      <c r="AB17" s="499"/>
      <c r="AC17" s="500"/>
      <c r="AD17" s="474" t="s">
        <v>101</v>
      </c>
      <c r="AE17" s="474"/>
      <c r="AF17" s="474"/>
      <c r="AG17" s="475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33"/>
      <c r="EC17" s="133"/>
      <c r="ED17" s="133"/>
      <c r="EE17" s="133"/>
      <c r="EF17" s="109"/>
    </row>
    <row r="18" spans="1:136" ht="17" customHeight="1" thickBot="1" x14ac:dyDescent="0.2">
      <c r="A18" s="10"/>
      <c r="B18" s="10"/>
      <c r="C18" s="120"/>
      <c r="D18" s="263" t="s">
        <v>47</v>
      </c>
      <c r="E18" s="64" t="s">
        <v>62</v>
      </c>
      <c r="F18" s="64" t="s">
        <v>63</v>
      </c>
      <c r="G18" s="64" t="s">
        <v>19</v>
      </c>
      <c r="H18" s="64" t="s">
        <v>20</v>
      </c>
      <c r="I18" s="65"/>
      <c r="J18" s="66"/>
      <c r="K18" s="393"/>
      <c r="L18" s="393"/>
      <c r="M18" s="67" t="s">
        <v>24</v>
      </c>
      <c r="N18" s="68" t="s">
        <v>25</v>
      </c>
      <c r="O18" s="68" t="s">
        <v>26</v>
      </c>
      <c r="P18" s="69" t="s">
        <v>27</v>
      </c>
      <c r="Q18" s="67" t="s">
        <v>28</v>
      </c>
      <c r="R18" s="68" t="s">
        <v>29</v>
      </c>
      <c r="S18" s="68" t="s">
        <v>30</v>
      </c>
      <c r="T18" s="68" t="s">
        <v>31</v>
      </c>
      <c r="U18" s="188" t="s">
        <v>57</v>
      </c>
      <c r="V18" s="192" t="s">
        <v>32</v>
      </c>
      <c r="W18" s="140" t="s">
        <v>33</v>
      </c>
      <c r="X18" s="242" t="s">
        <v>110</v>
      </c>
      <c r="Y18" s="140" t="s">
        <v>34</v>
      </c>
      <c r="Z18" s="140" t="s">
        <v>58</v>
      </c>
      <c r="AA18" s="140" t="s">
        <v>59</v>
      </c>
      <c r="AB18" s="141" t="s">
        <v>60</v>
      </c>
      <c r="AC18" s="193" t="s">
        <v>61</v>
      </c>
      <c r="AD18" s="244" t="s">
        <v>95</v>
      </c>
      <c r="AE18" s="71" t="s">
        <v>1</v>
      </c>
      <c r="AF18" s="153" t="s">
        <v>100</v>
      </c>
      <c r="AG18" s="154" t="s">
        <v>44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33"/>
      <c r="EC18" s="133"/>
      <c r="ED18" s="133"/>
      <c r="EE18" s="133"/>
      <c r="EF18" s="109"/>
    </row>
    <row r="19" spans="1:136" ht="16.5" customHeight="1" x14ac:dyDescent="0.15">
      <c r="A19" s="10"/>
      <c r="B19" s="10"/>
      <c r="C19" s="254">
        <v>1</v>
      </c>
      <c r="D19" s="278">
        <f>IF(AB19="-",INDEX(DW$1:DW$13,MATCH(C19,$DX$1:$DX$13,0)),AB19)</f>
        <v>1</v>
      </c>
      <c r="E19" s="279" t="str">
        <f>INDEX(E$1:E$13,MATCH(C19,$DX$1:$DX$13,0))</f>
        <v>Cristallini</v>
      </c>
      <c r="F19" s="279" t="str">
        <f>INDEX(F$1:F$13,MATCH(C19,$DX$1:$DX$13,0))</f>
        <v>Lorenzon</v>
      </c>
      <c r="G19" s="279" t="str">
        <f>INDEX(G$1:G$13,MATCH(C19,$DX$1:$DX$13,0))</f>
        <v>Ksami</v>
      </c>
      <c r="H19" s="280" t="str">
        <f>H4</f>
        <v>Flann</v>
      </c>
      <c r="I19" s="280"/>
      <c r="J19" s="281"/>
      <c r="K19" s="411"/>
      <c r="L19" s="411"/>
      <c r="M19" s="282">
        <f>INDEX(Q$1:Q$13,MATCH(C19,$DX$1:$DX$13,0))</f>
        <v>20</v>
      </c>
      <c r="N19" s="283">
        <f>INDEX(V$1:V$13,MATCH(C19,$DX$1:$DX$13,0))</f>
        <v>19.666666666666668</v>
      </c>
      <c r="O19" s="283">
        <f>INDEX(AA$1:AA$13,MATCH(C19,$DX$1:$DX$13,0))</f>
        <v>20.333333333333332</v>
      </c>
      <c r="P19" s="161">
        <f>INDEX(AF$1:AF$13,MATCH(C19,$DX$1:$DX$13,0))</f>
        <v>20.666666666666668</v>
      </c>
      <c r="Q19" s="282">
        <f>INDEX(AK$1:AK$13,MATCH(C19,$DX$1:$DX$13,0))</f>
        <v>19.666666666666668</v>
      </c>
      <c r="R19" s="283">
        <f>INDEX(AP$1:AP$13,MATCH(C19,$DX$1:$DX$13,0))</f>
        <v>19.333333333333332</v>
      </c>
      <c r="S19" s="283">
        <f>INDEX(AU$1:AU$13,MATCH(C19,$DX$1:$DX$13,0))</f>
        <v>20</v>
      </c>
      <c r="T19" s="303">
        <f>INDEX(AZ$1:AZ$13,MATCH(C19,$DX$1:$DX$13,0))</f>
        <v>19.666666666666668</v>
      </c>
      <c r="U19" s="309">
        <f>INDEX(BA$1:BA$13,MATCH(C19,$DX$1:$DX$13,0))</f>
        <v>159.33333333333334</v>
      </c>
      <c r="V19" s="315">
        <f>INDEX(BF$1:BF$13,MATCH(C19,$DX$1:$DX$13,0))</f>
        <v>1.5999999999999999</v>
      </c>
      <c r="W19" s="283">
        <f>INDEX(BK$1:BK$13,MATCH(C19,$DX$1:$DX$13,0))</f>
        <v>0</v>
      </c>
      <c r="X19" s="283">
        <f>INDEX(BP$1:BP$13,MATCH(C19,$DX$1:$DX$13,0))</f>
        <v>0</v>
      </c>
      <c r="Y19" s="283">
        <f>INDEX(BU$1:BU$13,MATCH(C19,$DX$1:$DX$13,0))</f>
        <v>0</v>
      </c>
      <c r="Z19" s="283">
        <f>INDEX(BZ$1:BZ$13,MATCH(C19,$DX$1:$DX$13,0))</f>
        <v>0</v>
      </c>
      <c r="AA19" s="303">
        <f>INDEX(CE$1:CE$13,MATCH(C19,$DX$1:$DX$13,0))</f>
        <v>0</v>
      </c>
      <c r="AB19" s="306" t="str">
        <f>INDEX(DZ$1:DZ$13,MATCH(C19,$DX$1:$DX$13,0))</f>
        <v>-</v>
      </c>
      <c r="AC19" s="316">
        <f>INDEX(DI$1:DI$13,MATCH(C19,$DX$1:$DX$13,0))</f>
        <v>1.5999999999999999</v>
      </c>
      <c r="AD19" s="312">
        <f>INDEX(DJ$1:DJ$13,MATCH(C19,$DX$1:$DX$13,0))</f>
        <v>157.73333333333335</v>
      </c>
      <c r="AE19" s="284" t="str">
        <f>INDEX(D$1:D$13,MATCH(C19,$DX$1:$DX$13,0))</f>
        <v>QUART_1</v>
      </c>
      <c r="AF19" s="285">
        <f>INDEX(DY$1:DY$13,MATCH(C19,$DX$1:$DX$13,0))</f>
        <v>1</v>
      </c>
      <c r="AG19" s="286" t="str">
        <f>IF(AD19&gt;=150,"Point","-")</f>
        <v>Point</v>
      </c>
      <c r="AH19" s="226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33"/>
      <c r="EC19" s="133"/>
      <c r="ED19" s="133"/>
      <c r="EE19" s="133"/>
      <c r="EF19" s="109"/>
    </row>
    <row r="20" spans="1:136" ht="16" customHeight="1" x14ac:dyDescent="0.15">
      <c r="A20" s="10"/>
      <c r="B20" s="10"/>
      <c r="C20" s="120"/>
      <c r="D20" s="287" t="e">
        <f>IF(AB20="-",INDEX(DW$1:DW$13,MATCH(C20,$DX$1:$DX$13,0)),AB20)</f>
        <v>#N/A</v>
      </c>
      <c r="E20" s="288" t="e">
        <f>INDEX(E$1:E$13,MATCH(C20,$DX$1:$DX$13,0))</f>
        <v>#N/A</v>
      </c>
      <c r="F20" s="288" t="e">
        <f>INDEX(F$1:F$13,MATCH(C20,$DX$1:$DX$13,0))</f>
        <v>#N/A</v>
      </c>
      <c r="G20" s="288" t="e">
        <f>INDEX(G$1:G$13,MATCH(C20,$DX$1:$DX$13,0))</f>
        <v>#N/A</v>
      </c>
      <c r="H20" s="289">
        <f>H5</f>
        <v>0</v>
      </c>
      <c r="I20" s="290"/>
      <c r="J20" s="290"/>
      <c r="K20" s="412"/>
      <c r="L20" s="412"/>
      <c r="M20" s="291" t="e">
        <f>INDEX(Q$1:Q$13,MATCH(C20,$DX$1:$DX$13,0))</f>
        <v>#N/A</v>
      </c>
      <c r="N20" s="292" t="e">
        <f>INDEX(V$1:V$13,MATCH(C20,$DX$1:$DX$13,0))</f>
        <v>#N/A</v>
      </c>
      <c r="O20" s="292" t="e">
        <f>INDEX(AA$1:AA$13,MATCH(C20,$DX$1:$DX$13,0))</f>
        <v>#N/A</v>
      </c>
      <c r="P20" s="162" t="e">
        <f>INDEX(AF$1:AF$13,MATCH(C20,$DX$1:$DX$13,0))</f>
        <v>#N/A</v>
      </c>
      <c r="Q20" s="291" t="e">
        <f>INDEX(AK$1:AK$13,MATCH(C20,$DX$1:$DX$13,0))</f>
        <v>#N/A</v>
      </c>
      <c r="R20" s="292" t="e">
        <f>INDEX(AP$1:AP$13,MATCH(C20,$DX$1:$DX$13,0))</f>
        <v>#N/A</v>
      </c>
      <c r="S20" s="292" t="e">
        <f>INDEX(AU$1:AU$13,MATCH(C20,$DX$1:$DX$13,0))</f>
        <v>#N/A</v>
      </c>
      <c r="T20" s="304" t="e">
        <f>INDEX(AZ$1:AZ$13,MATCH(C20,$DX$1:$DX$13,0))</f>
        <v>#N/A</v>
      </c>
      <c r="U20" s="310" t="e">
        <f>INDEX(BA$1:BA$13,MATCH(C20,$DX$1:$DX$13,0))</f>
        <v>#N/A</v>
      </c>
      <c r="V20" s="317" t="e">
        <f>INDEX(BF$1:BF$13,MATCH(C20,$DX$1:$DX$13,0))</f>
        <v>#N/A</v>
      </c>
      <c r="W20" s="292" t="e">
        <f>INDEX(BK$1:BK$13,MATCH(C20,$DX$1:$DX$13,0))</f>
        <v>#N/A</v>
      </c>
      <c r="X20" s="292" t="e">
        <f>INDEX(BP$1:BP$13,MATCH(C20,$DX$1:$DX$13,0))</f>
        <v>#N/A</v>
      </c>
      <c r="Y20" s="292" t="e">
        <f>INDEX(BU$1:BU$13,MATCH(C20,$DX$1:$DX$13,0))</f>
        <v>#N/A</v>
      </c>
      <c r="Z20" s="292" t="e">
        <f>INDEX(BZ$1:BZ$13,MATCH(C20,$DX$1:$DX$13,0))</f>
        <v>#N/A</v>
      </c>
      <c r="AA20" s="304" t="e">
        <f>INDEX(CE$1:CE$13,MATCH(C20,$DX$1:$DX$13,0))</f>
        <v>#N/A</v>
      </c>
      <c r="AB20" s="307" t="e">
        <f>INDEX(DZ$1:DZ$13,MATCH(C20,$DX$1:$DX$13,0))</f>
        <v>#N/A</v>
      </c>
      <c r="AC20" s="318" t="e">
        <f>INDEX(DI$1:DI$13,MATCH(C20,$DX$1:$DX$13,0))</f>
        <v>#N/A</v>
      </c>
      <c r="AD20" s="313" t="e">
        <f>INDEX(DJ$1:DJ$13,MATCH(C20,$DX$1:$DX$13,0))</f>
        <v>#N/A</v>
      </c>
      <c r="AE20" s="293" t="e">
        <f>INDEX(D$1:D$13,MATCH(C20,$DX$1:$DX$13,0))</f>
        <v>#N/A</v>
      </c>
      <c r="AF20" s="294" t="e">
        <f>INDEX(DY$1:DY$13,MATCH(C20,$DX$1:$DX$13,0))</f>
        <v>#N/A</v>
      </c>
      <c r="AG20" s="275" t="e">
        <f t="shared" ref="AG20:AG22" si="40">IF(AD20&gt;=150,"Point","-")</f>
        <v>#N/A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33"/>
      <c r="EC20" s="133"/>
      <c r="ED20" s="133"/>
      <c r="EE20" s="133"/>
      <c r="EF20" s="109"/>
    </row>
    <row r="21" spans="1:136" ht="16" customHeight="1" x14ac:dyDescent="0.15">
      <c r="A21" s="10"/>
      <c r="B21" s="10"/>
      <c r="C21" s="120"/>
      <c r="D21" s="287" t="e">
        <f>IF(AB21="-",INDEX(DW$1:DW$13,MATCH(C21,$DX$1:$DX$13,0)),AB21)</f>
        <v>#N/A</v>
      </c>
      <c r="E21" s="288" t="e">
        <f>INDEX(E$1:E$13,MATCH(C21,$DX$1:$DX$13,0))</f>
        <v>#N/A</v>
      </c>
      <c r="F21" s="288" t="e">
        <f>INDEX(F$1:F$13,MATCH(C21,$DX$1:$DX$13,0))</f>
        <v>#N/A</v>
      </c>
      <c r="G21" s="288" t="e">
        <f>INDEX(G$1:G$13,MATCH(C21,$DX$1:$DX$13,0))</f>
        <v>#N/A</v>
      </c>
      <c r="H21" s="289">
        <f>H6</f>
        <v>0</v>
      </c>
      <c r="I21" s="290"/>
      <c r="J21" s="290"/>
      <c r="K21" s="412"/>
      <c r="L21" s="412"/>
      <c r="M21" s="291" t="e">
        <f>INDEX(Q$1:Q$13,MATCH(C21,$DX$1:$DX$13,0))</f>
        <v>#N/A</v>
      </c>
      <c r="N21" s="292" t="e">
        <f>INDEX(V$1:V$13,MATCH(C21,$DX$1:$DX$13,0))</f>
        <v>#N/A</v>
      </c>
      <c r="O21" s="292" t="e">
        <f>INDEX(AA$1:AA$13,MATCH(C21,$DX$1:$DX$13,0))</f>
        <v>#N/A</v>
      </c>
      <c r="P21" s="162" t="e">
        <f>INDEX(AF$1:AF$13,MATCH(C21,$DX$1:$DX$13,0))</f>
        <v>#N/A</v>
      </c>
      <c r="Q21" s="291" t="e">
        <f>INDEX(AK$1:AK$13,MATCH(C21,$DX$1:$DX$13,0))</f>
        <v>#N/A</v>
      </c>
      <c r="R21" s="292" t="e">
        <f>INDEX(AP$1:AP$13,MATCH(C21,$DX$1:$DX$13,0))</f>
        <v>#N/A</v>
      </c>
      <c r="S21" s="292" t="e">
        <f>INDEX(AU$1:AU$13,MATCH(C21,$DX$1:$DX$13,0))</f>
        <v>#N/A</v>
      </c>
      <c r="T21" s="304" t="e">
        <f>INDEX(AZ$1:AZ$13,MATCH(C21,$DX$1:$DX$13,0))</f>
        <v>#N/A</v>
      </c>
      <c r="U21" s="310" t="e">
        <f>INDEX(BA$1:BA$13,MATCH(C21,$DX$1:$DX$13,0))</f>
        <v>#N/A</v>
      </c>
      <c r="V21" s="317" t="e">
        <f>INDEX(BF$1:BF$13,MATCH(C21,$DX$1:$DX$13,0))</f>
        <v>#N/A</v>
      </c>
      <c r="W21" s="292" t="e">
        <f>INDEX(BK$1:BK$13,MATCH(C21,$DX$1:$DX$13,0))</f>
        <v>#N/A</v>
      </c>
      <c r="X21" s="292" t="e">
        <f>INDEX(BP$1:BP$13,MATCH(C21,$DX$1:$DX$13,0))</f>
        <v>#N/A</v>
      </c>
      <c r="Y21" s="292" t="e">
        <f>INDEX(BU$1:BU$13,MATCH(C21,$DX$1:$DX$13,0))</f>
        <v>#N/A</v>
      </c>
      <c r="Z21" s="292" t="e">
        <f>INDEX(BZ$1:BZ$13,MATCH(C21,$DX$1:$DX$13,0))</f>
        <v>#N/A</v>
      </c>
      <c r="AA21" s="304" t="e">
        <f>INDEX(CE$1:CE$13,MATCH(C21,$DX$1:$DX$13,0))</f>
        <v>#N/A</v>
      </c>
      <c r="AB21" s="307" t="e">
        <f>INDEX(DZ$1:DZ$13,MATCH(C21,$DX$1:$DX$13,0))</f>
        <v>#N/A</v>
      </c>
      <c r="AC21" s="318" t="e">
        <f>INDEX(DI$1:DI$13,MATCH(C21,$DX$1:$DX$13,0))</f>
        <v>#N/A</v>
      </c>
      <c r="AD21" s="313" t="e">
        <f>INDEX(DJ$1:DJ$13,MATCH(C21,$DX$1:$DX$13,0))</f>
        <v>#N/A</v>
      </c>
      <c r="AE21" s="293" t="e">
        <f>INDEX(D$1:D$13,MATCH(C21,$DX$1:$DX$13,0))</f>
        <v>#N/A</v>
      </c>
      <c r="AF21" s="294" t="e">
        <f>INDEX(DY$1:DY$13,MATCH(C21,$DX$1:$DX$13,0))</f>
        <v>#N/A</v>
      </c>
      <c r="AG21" s="275" t="e">
        <f t="shared" si="40"/>
        <v>#N/A</v>
      </c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33"/>
      <c r="EC21" s="133"/>
      <c r="ED21" s="133"/>
      <c r="EE21" s="133"/>
      <c r="EF21" s="109"/>
    </row>
    <row r="22" spans="1:136" ht="16" customHeight="1" thickBot="1" x14ac:dyDescent="0.2">
      <c r="A22" s="10"/>
      <c r="B22" s="10"/>
      <c r="C22" s="120"/>
      <c r="D22" s="295" t="e">
        <f>IF(AB22="-",INDEX(DW$1:DW$13,MATCH(C22,$DX$1:$DX$13,0)),AB22)</f>
        <v>#N/A</v>
      </c>
      <c r="E22" s="296" t="e">
        <f>INDEX(E$1:E$13,MATCH(C22,$DX$1:$DX$13,0))</f>
        <v>#N/A</v>
      </c>
      <c r="F22" s="296" t="e">
        <f>INDEX(F$1:F$13,MATCH(C22,$DX$1:$DX$13,0))</f>
        <v>#N/A</v>
      </c>
      <c r="G22" s="296" t="e">
        <f>INDEX(G$1:G$13,MATCH(C22,$DX$1:$DX$13,0))</f>
        <v>#N/A</v>
      </c>
      <c r="H22" s="297">
        <f>H7</f>
        <v>0</v>
      </c>
      <c r="I22" s="232"/>
      <c r="J22" s="232"/>
      <c r="K22" s="225"/>
      <c r="L22" s="225"/>
      <c r="M22" s="298" t="e">
        <f>INDEX(Q$1:Q$13,MATCH(C22,$DX$1:$DX$13,0))</f>
        <v>#N/A</v>
      </c>
      <c r="N22" s="299" t="e">
        <f>INDEX(V$1:V$13,MATCH(C22,$DX$1:$DX$13,0))</f>
        <v>#N/A</v>
      </c>
      <c r="O22" s="299" t="e">
        <f>INDEX(AA$1:AA$13,MATCH(C22,$DX$1:$DX$13,0))</f>
        <v>#N/A</v>
      </c>
      <c r="P22" s="300" t="e">
        <f>INDEX(AF$1:AF$13,MATCH(C22,$DX$1:$DX$13,0))</f>
        <v>#N/A</v>
      </c>
      <c r="Q22" s="298" t="e">
        <f>INDEX(AK$1:AK$13,MATCH(C22,$DX$1:$DX$13,0))</f>
        <v>#N/A</v>
      </c>
      <c r="R22" s="299" t="e">
        <f>INDEX(AP$1:AP$13,MATCH(C22,$DX$1:$DX$13,0))</f>
        <v>#N/A</v>
      </c>
      <c r="S22" s="299" t="e">
        <f>INDEX(AU$1:AU$13,MATCH(C22,$DX$1:$DX$13,0))</f>
        <v>#N/A</v>
      </c>
      <c r="T22" s="305" t="e">
        <f>INDEX(AZ$1:AZ$13,MATCH(C22,$DX$1:$DX$13,0))</f>
        <v>#N/A</v>
      </c>
      <c r="U22" s="311" t="e">
        <f>INDEX(BA$1:BA$13,MATCH(C22,$DX$1:$DX$13,0))</f>
        <v>#N/A</v>
      </c>
      <c r="V22" s="319" t="e">
        <f>INDEX(BF$1:BF$13,MATCH(C22,$DX$1:$DX$13,0))</f>
        <v>#N/A</v>
      </c>
      <c r="W22" s="299" t="e">
        <f>INDEX(BK$1:BK$13,MATCH(C22,$DX$1:$DX$13,0))</f>
        <v>#N/A</v>
      </c>
      <c r="X22" s="299" t="e">
        <f>INDEX(BP$1:BP$13,MATCH(C22,$DX$1:$DX$13,0))</f>
        <v>#N/A</v>
      </c>
      <c r="Y22" s="299" t="e">
        <f>INDEX(BU$1:BU$13,MATCH(C22,$DX$1:$DX$13,0))</f>
        <v>#N/A</v>
      </c>
      <c r="Z22" s="299" t="e">
        <f>INDEX(BZ$1:BZ$13,MATCH(C22,$DX$1:$DX$13,0))</f>
        <v>#N/A</v>
      </c>
      <c r="AA22" s="305" t="e">
        <f>INDEX(CE$1:CE$13,MATCH(C22,$DX$1:$DX$13,0))</f>
        <v>#N/A</v>
      </c>
      <c r="AB22" s="308" t="e">
        <f>INDEX(DZ$1:DZ$13,MATCH(C22,$DX$1:$DX$13,0))</f>
        <v>#N/A</v>
      </c>
      <c r="AC22" s="320" t="e">
        <f>INDEX(DI$1:DI$13,MATCH(C22,$DX$1:$DX$13,0))</f>
        <v>#N/A</v>
      </c>
      <c r="AD22" s="314" t="e">
        <f>INDEX(DJ$1:DJ$13,MATCH(C22,$DX$1:$DX$13,0))</f>
        <v>#N/A</v>
      </c>
      <c r="AE22" s="301" t="e">
        <f>INDEX(D$1:D$13,MATCH(C22,$DX$1:$DX$13,0))</f>
        <v>#N/A</v>
      </c>
      <c r="AF22" s="302" t="e">
        <f>INDEX(DY$1:DY$13,MATCH(C22,$DX$1:$DX$13,0))</f>
        <v>#N/A</v>
      </c>
      <c r="AG22" s="276" t="e">
        <f t="shared" si="40"/>
        <v>#N/A</v>
      </c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33"/>
      <c r="EC22" s="133"/>
      <c r="ED22" s="133"/>
      <c r="EE22" s="133"/>
      <c r="EF22" s="109"/>
    </row>
    <row r="23" spans="1:136" ht="12.75" customHeight="1" x14ac:dyDescent="0.15"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</row>
    <row r="25" spans="1:136" ht="12.75" customHeight="1" x14ac:dyDescent="0.15">
      <c r="H25" s="109"/>
    </row>
  </sheetData>
  <mergeCells count="33">
    <mergeCell ref="M17:P17"/>
    <mergeCell ref="CA3:CE3"/>
    <mergeCell ref="V17:AC17"/>
    <mergeCell ref="BB2:DI2"/>
    <mergeCell ref="W3:AA3"/>
    <mergeCell ref="CV3:CY3"/>
    <mergeCell ref="CR3:CU3"/>
    <mergeCell ref="AD17:AG17"/>
    <mergeCell ref="DJ2:DK2"/>
    <mergeCell ref="DE3:DH3"/>
    <mergeCell ref="CZ3:DC3"/>
    <mergeCell ref="Q17:U17"/>
    <mergeCell ref="R3:V3"/>
    <mergeCell ref="CJ3:CM3"/>
    <mergeCell ref="AG2:AZ2"/>
    <mergeCell ref="K2:L2"/>
    <mergeCell ref="ED2:EF2"/>
    <mergeCell ref="M3:Q3"/>
    <mergeCell ref="CN3:CQ3"/>
    <mergeCell ref="CF3:CI3"/>
    <mergeCell ref="D2:H2"/>
    <mergeCell ref="F17:H17"/>
    <mergeCell ref="BV3:BZ3"/>
    <mergeCell ref="BQ3:BU3"/>
    <mergeCell ref="BL3:BP3"/>
    <mergeCell ref="BG3:BK3"/>
    <mergeCell ref="BB3:BF3"/>
    <mergeCell ref="AV3:AZ3"/>
    <mergeCell ref="AQ3:AU3"/>
    <mergeCell ref="AL3:AP3"/>
    <mergeCell ref="AG3:AK3"/>
    <mergeCell ref="AB3:AF3"/>
    <mergeCell ref="M2:AF2"/>
  </mergeCells>
  <pageMargins left="0.75" right="0.75" top="1" bottom="1" header="0.5" footer="0.5"/>
  <pageSetup orientation="portrait"/>
  <headerFooter>
    <oddHeader>&amp;C&amp;"Arial,Regular"&amp;10&amp;K000000QUARTETTO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IV22"/>
  <sheetViews>
    <sheetView showGridLines="0" topLeftCell="C1" zoomScale="150" workbookViewId="0">
      <selection activeCell="DF4" sqref="DF4:DF13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5.375" style="1" customWidth="1"/>
    <col min="4" max="5" width="8.625" style="1" customWidth="1"/>
    <col min="6" max="6" width="9.625" style="1" customWidth="1"/>
    <col min="7" max="7" width="7" style="1" customWidth="1"/>
    <col min="8" max="8" width="5" style="1" customWidth="1"/>
    <col min="9" max="9" width="8.625" style="1" hidden="1" customWidth="1"/>
    <col min="10" max="11" width="8.625" style="1" customWidth="1"/>
    <col min="12" max="12" width="4.25" style="1" customWidth="1"/>
    <col min="13" max="13" width="4.625" style="1" customWidth="1"/>
    <col min="14" max="14" width="4.375" style="1" customWidth="1"/>
    <col min="15" max="15" width="4.125" style="1" customWidth="1"/>
    <col min="16" max="16" width="4.5" style="1" customWidth="1"/>
    <col min="17" max="17" width="3.875" style="1" customWidth="1"/>
    <col min="18" max="18" width="4.125" style="1" customWidth="1"/>
    <col min="19" max="19" width="4.25" style="1" customWidth="1"/>
    <col min="20" max="20" width="4.75" style="1" customWidth="1"/>
    <col min="21" max="21" width="4.125" style="1" customWidth="1"/>
    <col min="22" max="22" width="3.875" style="1" customWidth="1"/>
    <col min="23" max="24" width="4.25" style="1" customWidth="1"/>
    <col min="25" max="25" width="3.625" style="1" customWidth="1"/>
    <col min="26" max="26" width="4.125" style="1" customWidth="1"/>
    <col min="27" max="28" width="4" style="1" customWidth="1"/>
    <col min="29" max="29" width="5.25" style="1" customWidth="1"/>
    <col min="30" max="30" width="5" style="1" customWidth="1"/>
    <col min="31" max="31" width="4.125" style="1" customWidth="1"/>
    <col min="32" max="32" width="6" style="1" customWidth="1"/>
    <col min="33" max="34" width="4.25" style="1" customWidth="1"/>
    <col min="35" max="35" width="4" style="1" customWidth="1"/>
    <col min="36" max="36" width="4.5" style="1" customWidth="1"/>
    <col min="37" max="39" width="5" style="1" customWidth="1"/>
    <col min="40" max="40" width="4.5" style="1" customWidth="1"/>
    <col min="41" max="44" width="5" style="1" customWidth="1"/>
    <col min="45" max="45" width="4.375" style="1" customWidth="1"/>
    <col min="46" max="49" width="5" style="1" customWidth="1"/>
    <col min="50" max="51" width="4.125" style="1" customWidth="1"/>
    <col min="52" max="57" width="5.5" style="1" customWidth="1"/>
    <col min="58" max="67" width="5.25" style="1" customWidth="1"/>
    <col min="68" max="77" width="5.375" style="1" customWidth="1"/>
    <col min="78" max="82" width="5.75" style="1" customWidth="1"/>
    <col min="83" max="107" width="2.625" style="1" customWidth="1"/>
    <col min="108" max="108" width="4.125" style="1" customWidth="1"/>
    <col min="109" max="112" width="3.625" style="1" customWidth="1"/>
    <col min="113" max="113" width="5.625" style="1" customWidth="1"/>
    <col min="114" max="114" width="6.125" style="1" customWidth="1"/>
    <col min="115" max="130" width="8.625" style="1" hidden="1" customWidth="1"/>
    <col min="131" max="256" width="8.625" style="1" customWidth="1"/>
  </cols>
  <sheetData>
    <row r="1" spans="1:133" ht="17" customHeight="1" thickBot="1" x14ac:dyDescent="0.2">
      <c r="A1" s="10"/>
      <c r="B1" s="10"/>
      <c r="C1" s="117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202"/>
    </row>
    <row r="2" spans="1:133" ht="17" customHeight="1" thickBot="1" x14ac:dyDescent="0.2">
      <c r="A2" s="10"/>
      <c r="B2" s="10"/>
      <c r="C2" s="120"/>
      <c r="D2" s="560" t="s">
        <v>64</v>
      </c>
      <c r="E2" s="561"/>
      <c r="F2" s="561"/>
      <c r="G2" s="561"/>
      <c r="H2" s="561"/>
      <c r="I2" s="562"/>
      <c r="J2" s="559" t="s">
        <v>101</v>
      </c>
      <c r="K2" s="502"/>
      <c r="L2" s="539" t="s">
        <v>21</v>
      </c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1"/>
      <c r="AF2" s="495" t="s">
        <v>22</v>
      </c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7"/>
      <c r="AZ2" s="344" t="s">
        <v>94</v>
      </c>
      <c r="BA2" s="498" t="s">
        <v>23</v>
      </c>
      <c r="BB2" s="499"/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99"/>
      <c r="CR2" s="499"/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499"/>
      <c r="DD2" s="499"/>
      <c r="DE2" s="499"/>
      <c r="DF2" s="499"/>
      <c r="DG2" s="499"/>
      <c r="DH2" s="500"/>
      <c r="DI2" s="501" t="s">
        <v>101</v>
      </c>
      <c r="DJ2" s="502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8"/>
      <c r="EA2" s="503" t="s">
        <v>96</v>
      </c>
      <c r="EB2" s="503"/>
      <c r="EC2" s="503"/>
    </row>
    <row r="3" spans="1:133" ht="93.75" customHeight="1" x14ac:dyDescent="0.15">
      <c r="A3" s="10"/>
      <c r="B3" s="104"/>
      <c r="C3" s="121"/>
      <c r="D3" s="373" t="s">
        <v>1</v>
      </c>
      <c r="E3" s="115" t="s">
        <v>2</v>
      </c>
      <c r="F3" s="115" t="s">
        <v>3</v>
      </c>
      <c r="G3" s="115" t="s">
        <v>19</v>
      </c>
      <c r="H3" s="115" t="s">
        <v>20</v>
      </c>
      <c r="I3" s="375"/>
      <c r="J3" s="418" t="s">
        <v>45</v>
      </c>
      <c r="K3" s="413" t="s">
        <v>95</v>
      </c>
      <c r="L3" s="512" t="s">
        <v>24</v>
      </c>
      <c r="M3" s="513"/>
      <c r="N3" s="513"/>
      <c r="O3" s="513"/>
      <c r="P3" s="514"/>
      <c r="Q3" s="516" t="s">
        <v>25</v>
      </c>
      <c r="R3" s="513"/>
      <c r="S3" s="513"/>
      <c r="T3" s="513"/>
      <c r="U3" s="514"/>
      <c r="V3" s="516" t="s">
        <v>26</v>
      </c>
      <c r="W3" s="513"/>
      <c r="X3" s="513"/>
      <c r="Y3" s="513"/>
      <c r="Z3" s="514"/>
      <c r="AA3" s="516" t="s">
        <v>27</v>
      </c>
      <c r="AB3" s="513"/>
      <c r="AC3" s="513"/>
      <c r="AD3" s="513"/>
      <c r="AE3" s="517"/>
      <c r="AF3" s="515" t="s">
        <v>28</v>
      </c>
      <c r="AG3" s="505"/>
      <c r="AH3" s="505"/>
      <c r="AI3" s="505"/>
      <c r="AJ3" s="506"/>
      <c r="AK3" s="504" t="s">
        <v>29</v>
      </c>
      <c r="AL3" s="505"/>
      <c r="AM3" s="505"/>
      <c r="AN3" s="505"/>
      <c r="AO3" s="506"/>
      <c r="AP3" s="504" t="s">
        <v>30</v>
      </c>
      <c r="AQ3" s="505"/>
      <c r="AR3" s="505"/>
      <c r="AS3" s="505"/>
      <c r="AT3" s="506"/>
      <c r="AU3" s="504" t="s">
        <v>31</v>
      </c>
      <c r="AV3" s="505"/>
      <c r="AW3" s="505"/>
      <c r="AX3" s="505"/>
      <c r="AY3" s="519"/>
      <c r="AZ3" s="345" t="s">
        <v>111</v>
      </c>
      <c r="BA3" s="515" t="s">
        <v>32</v>
      </c>
      <c r="BB3" s="505"/>
      <c r="BC3" s="505"/>
      <c r="BD3" s="505"/>
      <c r="BE3" s="506"/>
      <c r="BF3" s="504" t="s">
        <v>33</v>
      </c>
      <c r="BG3" s="505"/>
      <c r="BH3" s="505"/>
      <c r="BI3" s="505"/>
      <c r="BJ3" s="506"/>
      <c r="BK3" s="518" t="s">
        <v>110</v>
      </c>
      <c r="BL3" s="505"/>
      <c r="BM3" s="505"/>
      <c r="BN3" s="505"/>
      <c r="BO3" s="506"/>
      <c r="BP3" s="504" t="s">
        <v>34</v>
      </c>
      <c r="BQ3" s="505"/>
      <c r="BR3" s="505"/>
      <c r="BS3" s="505"/>
      <c r="BT3" s="506"/>
      <c r="BU3" s="504" t="s">
        <v>35</v>
      </c>
      <c r="BV3" s="505"/>
      <c r="BW3" s="505"/>
      <c r="BX3" s="505"/>
      <c r="BY3" s="506"/>
      <c r="BZ3" s="518" t="s">
        <v>108</v>
      </c>
      <c r="CA3" s="505"/>
      <c r="CB3" s="505"/>
      <c r="CC3" s="505"/>
      <c r="CD3" s="507"/>
      <c r="CE3" s="520" t="s">
        <v>36</v>
      </c>
      <c r="CF3" s="505"/>
      <c r="CG3" s="505"/>
      <c r="CH3" s="506"/>
      <c r="CI3" s="504" t="s">
        <v>37</v>
      </c>
      <c r="CJ3" s="505"/>
      <c r="CK3" s="505"/>
      <c r="CL3" s="506"/>
      <c r="CM3" s="504" t="s">
        <v>38</v>
      </c>
      <c r="CN3" s="505"/>
      <c r="CO3" s="505"/>
      <c r="CP3" s="506"/>
      <c r="CQ3" s="504" t="s">
        <v>39</v>
      </c>
      <c r="CR3" s="505"/>
      <c r="CS3" s="505"/>
      <c r="CT3" s="506"/>
      <c r="CU3" s="524" t="s">
        <v>40</v>
      </c>
      <c r="CV3" s="509"/>
      <c r="CW3" s="509"/>
      <c r="CX3" s="510"/>
      <c r="CY3" s="504" t="s">
        <v>41</v>
      </c>
      <c r="CZ3" s="505"/>
      <c r="DA3" s="505"/>
      <c r="DB3" s="507"/>
      <c r="DC3" s="381" t="s">
        <v>109</v>
      </c>
      <c r="DD3" s="520" t="s">
        <v>42</v>
      </c>
      <c r="DE3" s="505"/>
      <c r="DF3" s="505"/>
      <c r="DG3" s="506"/>
      <c r="DH3" s="349" t="s">
        <v>43</v>
      </c>
      <c r="DI3" s="348" t="s">
        <v>95</v>
      </c>
      <c r="DJ3" s="138" t="s">
        <v>45</v>
      </c>
      <c r="DK3" s="17" t="s">
        <v>24</v>
      </c>
      <c r="DL3" s="18" t="s">
        <v>46</v>
      </c>
      <c r="DM3" s="18" t="s">
        <v>47</v>
      </c>
      <c r="DN3" s="19" t="s">
        <v>48</v>
      </c>
      <c r="DO3" s="20" t="s">
        <v>49</v>
      </c>
      <c r="DP3" s="19" t="s">
        <v>47</v>
      </c>
      <c r="DQ3" s="18" t="s">
        <v>50</v>
      </c>
      <c r="DR3" s="18" t="s">
        <v>51</v>
      </c>
      <c r="DS3" s="18" t="s">
        <v>47</v>
      </c>
      <c r="DT3" s="20" t="s">
        <v>52</v>
      </c>
      <c r="DU3" s="20" t="s">
        <v>53</v>
      </c>
      <c r="DV3" s="21" t="s">
        <v>54</v>
      </c>
      <c r="DW3" s="20" t="s">
        <v>55</v>
      </c>
      <c r="DX3" s="22">
        <f>LARGE(DI4:DI13,1)</f>
        <v>0</v>
      </c>
      <c r="DY3" s="23" t="s">
        <v>56</v>
      </c>
      <c r="DZ3" s="24"/>
      <c r="EA3" s="146" t="s">
        <v>97</v>
      </c>
      <c r="EB3" s="146" t="s">
        <v>98</v>
      </c>
      <c r="EC3" s="146" t="s">
        <v>99</v>
      </c>
    </row>
    <row r="4" spans="1:133" ht="16" customHeight="1" x14ac:dyDescent="0.15">
      <c r="A4" s="10"/>
      <c r="B4" s="104"/>
      <c r="C4" s="121"/>
      <c r="D4" s="331" t="str">
        <f>classi!B222</f>
        <v>TRIO_1</v>
      </c>
      <c r="E4" s="25">
        <f>classi!C222</f>
        <v>0</v>
      </c>
      <c r="F4" s="25">
        <f>classi!D222</f>
        <v>0</v>
      </c>
      <c r="G4" s="25">
        <f>classi!E222</f>
        <v>0</v>
      </c>
      <c r="H4" s="25">
        <f>classi!F222</f>
        <v>0</v>
      </c>
      <c r="I4" s="376"/>
      <c r="J4" s="419">
        <f>DJ4</f>
        <v>1</v>
      </c>
      <c r="K4" s="405">
        <f>DI4</f>
        <v>0</v>
      </c>
      <c r="L4" s="338">
        <v>0</v>
      </c>
      <c r="M4" s="105">
        <v>0</v>
      </c>
      <c r="N4" s="105">
        <v>0</v>
      </c>
      <c r="O4" s="27"/>
      <c r="P4" s="28">
        <f>AVERAGE(L4:N4)</f>
        <v>0</v>
      </c>
      <c r="Q4" s="105">
        <v>0</v>
      </c>
      <c r="R4" s="105">
        <v>0</v>
      </c>
      <c r="S4" s="105">
        <v>0</v>
      </c>
      <c r="T4" s="27"/>
      <c r="U4" s="28">
        <f>AVERAGE(Q4:S4)</f>
        <v>0</v>
      </c>
      <c r="V4" s="105">
        <v>0</v>
      </c>
      <c r="W4" s="105">
        <v>0</v>
      </c>
      <c r="X4" s="105">
        <v>0</v>
      </c>
      <c r="Y4" s="27"/>
      <c r="Z4" s="28">
        <f>AVERAGE(V4:X4)</f>
        <v>0</v>
      </c>
      <c r="AA4" s="105">
        <v>0</v>
      </c>
      <c r="AB4" s="105">
        <v>0</v>
      </c>
      <c r="AC4" s="105">
        <v>0</v>
      </c>
      <c r="AD4" s="27"/>
      <c r="AE4" s="339">
        <f>AVERAGE(AA4:AC4)</f>
        <v>0</v>
      </c>
      <c r="AF4" s="342">
        <v>0</v>
      </c>
      <c r="AG4" s="107">
        <v>0</v>
      </c>
      <c r="AH4" s="107">
        <v>0</v>
      </c>
      <c r="AI4" s="27"/>
      <c r="AJ4" s="28">
        <f>AVERAGE(AF4:AH4)</f>
        <v>0</v>
      </c>
      <c r="AK4" s="107">
        <v>0</v>
      </c>
      <c r="AL4" s="107">
        <v>0</v>
      </c>
      <c r="AM4" s="107">
        <v>0</v>
      </c>
      <c r="AN4" s="27"/>
      <c r="AO4" s="28">
        <f>AVERAGE(AK4:AM4)</f>
        <v>0</v>
      </c>
      <c r="AP4" s="107">
        <v>0</v>
      </c>
      <c r="AQ4" s="107">
        <v>0</v>
      </c>
      <c r="AR4" s="107">
        <v>0</v>
      </c>
      <c r="AS4" s="27"/>
      <c r="AT4" s="28">
        <f>AVERAGE(AP4:AR4)</f>
        <v>0</v>
      </c>
      <c r="AU4" s="107">
        <v>0</v>
      </c>
      <c r="AV4" s="107">
        <v>0</v>
      </c>
      <c r="AW4" s="107">
        <v>0</v>
      </c>
      <c r="AX4" s="27"/>
      <c r="AY4" s="339">
        <f>AVERAGE(AU4:AW4)</f>
        <v>0</v>
      </c>
      <c r="AZ4" s="346">
        <f t="shared" ref="AZ4:AZ13" si="0">P4+U4+Z4+AE4+AJ4+AO4+AT4+AY4</f>
        <v>0</v>
      </c>
      <c r="BA4" s="350">
        <v>0</v>
      </c>
      <c r="BB4" s="29">
        <v>0</v>
      </c>
      <c r="BC4" s="29">
        <v>0</v>
      </c>
      <c r="BD4" s="30"/>
      <c r="BE4" s="28">
        <f>AVERAGE(BA4:BC4)</f>
        <v>0</v>
      </c>
      <c r="BF4" s="29">
        <v>0</v>
      </c>
      <c r="BG4" s="29">
        <v>0</v>
      </c>
      <c r="BH4" s="29">
        <v>0</v>
      </c>
      <c r="BI4" s="30"/>
      <c r="BJ4" s="28">
        <f>AVERAGE(BF4:BH4)</f>
        <v>0</v>
      </c>
      <c r="BK4" s="29">
        <v>0</v>
      </c>
      <c r="BL4" s="29">
        <v>0</v>
      </c>
      <c r="BM4" s="29">
        <v>0</v>
      </c>
      <c r="BN4" s="30"/>
      <c r="BO4" s="28">
        <f>AVERAGE(BK4:BM4)</f>
        <v>0</v>
      </c>
      <c r="BP4" s="29">
        <v>0</v>
      </c>
      <c r="BQ4" s="29">
        <v>0</v>
      </c>
      <c r="BR4" s="29">
        <v>0</v>
      </c>
      <c r="BS4" s="30"/>
      <c r="BT4" s="28">
        <f>AVERAGE(BP4:BR4)</f>
        <v>0</v>
      </c>
      <c r="BU4" s="31">
        <v>0</v>
      </c>
      <c r="BV4" s="31">
        <v>0</v>
      </c>
      <c r="BW4" s="31">
        <v>0</v>
      </c>
      <c r="BX4" s="30"/>
      <c r="BY4" s="28">
        <f>AVERAGE(BU4:BW4)</f>
        <v>0</v>
      </c>
      <c r="BZ4" s="31">
        <v>0</v>
      </c>
      <c r="CA4" s="31">
        <v>0</v>
      </c>
      <c r="CB4" s="31">
        <v>0</v>
      </c>
      <c r="CC4" s="32"/>
      <c r="CD4" s="33">
        <f>AVERAGE(BZ4:CB4)</f>
        <v>0</v>
      </c>
      <c r="CE4" s="34"/>
      <c r="CF4" s="35"/>
      <c r="CG4" s="35"/>
      <c r="CH4" s="30"/>
      <c r="CI4" s="35"/>
      <c r="CJ4" s="35"/>
      <c r="CK4" s="35"/>
      <c r="CL4" s="30"/>
      <c r="CM4" s="35"/>
      <c r="CN4" s="35"/>
      <c r="CO4" s="35"/>
      <c r="CP4" s="30"/>
      <c r="CQ4" s="35"/>
      <c r="CR4" s="35"/>
      <c r="CS4" s="35"/>
      <c r="CT4" s="30"/>
      <c r="CU4" s="35"/>
      <c r="CV4" s="35"/>
      <c r="CW4" s="35"/>
      <c r="CX4" s="30"/>
      <c r="CY4" s="35"/>
      <c r="CZ4" s="35"/>
      <c r="DA4" s="35"/>
      <c r="DB4" s="36"/>
      <c r="DC4" s="37"/>
      <c r="DD4" s="38">
        <f>SUM(BA4,BF4,BK4,BP4,BU4,BZ4)</f>
        <v>0</v>
      </c>
      <c r="DE4" s="39">
        <f>SUM(BB4,BG4,BL4,BQ4,BV4,CA4)</f>
        <v>0</v>
      </c>
      <c r="DF4" s="39">
        <f>SUM(BC4,BH4,BM4,BR4,BW4,CB4)</f>
        <v>0</v>
      </c>
      <c r="DG4" s="27"/>
      <c r="DH4" s="351">
        <f t="shared" ref="DH4:DH13" si="1">BE4+BJ4+BT4+BO4+BY4+CD4</f>
        <v>0</v>
      </c>
      <c r="DI4" s="158">
        <f t="shared" ref="DI4:DI13" si="2">AZ4-DH4</f>
        <v>0</v>
      </c>
      <c r="DJ4" s="110">
        <f t="shared" ref="DJ4:DJ13" si="3">RANK(DI4,$DI$4:$DI$13,0)</f>
        <v>1</v>
      </c>
      <c r="DK4" s="41">
        <f t="shared" ref="DK4:DK13" si="4">P4</f>
        <v>0</v>
      </c>
      <c r="DL4" s="28">
        <f t="shared" ref="DL4:DL13" si="5">DI4*10^3+DK4</f>
        <v>0</v>
      </c>
      <c r="DM4" s="28">
        <f t="shared" ref="DM4:DM13" si="6">RANK(DL4,$DL$4:$DL$13,0)</f>
        <v>1</v>
      </c>
      <c r="DN4" s="28">
        <f t="shared" ref="DN4:DN13" si="7">AJ4</f>
        <v>0</v>
      </c>
      <c r="DO4" s="28">
        <f t="shared" ref="DO4:DO13" si="8">(DI4*10^3+DK4)*10^3+DN4</f>
        <v>0</v>
      </c>
      <c r="DP4" s="28">
        <f t="shared" ref="DP4:DP13" si="9">RANK(DO4,$DO$4:$DO$13,0)</f>
        <v>1</v>
      </c>
      <c r="DQ4" s="42">
        <f t="shared" ref="DQ4:DQ13" si="10">U4</f>
        <v>0</v>
      </c>
      <c r="DR4" s="42">
        <f t="shared" ref="DR4:DR14" si="11">((DI4*10^3+DK4)*10^3+DN4)*10^3+DQ4</f>
        <v>0</v>
      </c>
      <c r="DS4" s="42">
        <f t="shared" ref="DS4:DS13" si="12">RANK(DR4,$DR$4:$DR$13,0)</f>
        <v>1</v>
      </c>
      <c r="DT4" s="42">
        <f t="shared" ref="DT4:DT13" si="13">AO4</f>
        <v>0</v>
      </c>
      <c r="DU4" s="42">
        <f t="shared" ref="DU4:DU13" si="14">(((DI4*10^3+DK4)*10^3+DN4)*10^3+DQ4)*10^3+DT4</f>
        <v>0</v>
      </c>
      <c r="DV4" s="43">
        <f t="shared" ref="DV4:DV13" si="15">IF(E4&gt;0,RANK(DU4,$DU$4:$DU$13,0),20)</f>
        <v>20</v>
      </c>
      <c r="DW4" s="42">
        <f>IF(DV4&lt;&gt;20,RANK(DV4,$DV$4:$DV$13,1)+COUNTIF(DV$4:DV4,DV4)-1,20)</f>
        <v>20</v>
      </c>
      <c r="DX4" s="44" t="e">
        <f t="shared" ref="DX4:DX13" si="16">DI4/$DX$3</f>
        <v>#DIV/0!</v>
      </c>
      <c r="DY4" s="45" t="str">
        <f t="shared" ref="DY4:DY13" si="17">IF(COUNTIF(CE4:DB4,"x")&gt;0,"Dis",IF(COUNTIF(DC4,"x")&gt;0,"Abbruch","-"))</f>
        <v>-</v>
      </c>
      <c r="DZ4" s="24"/>
      <c r="EA4" s="103">
        <f>L4+Q4+V4+AA4+AF4+AK4+AP4+AU4-DD4</f>
        <v>0</v>
      </c>
      <c r="EB4" s="103">
        <f>M4+R4+W4+AB4+AG4+AL4+AQ4+AV4-DE4</f>
        <v>0</v>
      </c>
      <c r="EC4" s="103">
        <f>N4+S4+X4+AC4+AH4+AM4+AR4+AW4-DF4</f>
        <v>0</v>
      </c>
    </row>
    <row r="5" spans="1:133" ht="16" customHeight="1" x14ac:dyDescent="0.15">
      <c r="A5" s="10"/>
      <c r="B5" s="104"/>
      <c r="C5" s="121"/>
      <c r="D5" s="329" t="str">
        <f>classi!B223</f>
        <v>TRIO_2</v>
      </c>
      <c r="E5" s="25">
        <f>classi!C223</f>
        <v>0</v>
      </c>
      <c r="F5" s="25">
        <f>classi!D223</f>
        <v>0</v>
      </c>
      <c r="G5" s="25">
        <f>classi!E223</f>
        <v>0</v>
      </c>
      <c r="H5" s="25">
        <f>classi!F223</f>
        <v>0</v>
      </c>
      <c r="I5" s="377"/>
      <c r="J5" s="419">
        <f t="shared" ref="J5:J13" si="18">DJ5</f>
        <v>1</v>
      </c>
      <c r="K5" s="405">
        <f t="shared" ref="K5:K13" si="19">DI5</f>
        <v>0</v>
      </c>
      <c r="L5" s="338">
        <v>0</v>
      </c>
      <c r="M5" s="105">
        <v>0</v>
      </c>
      <c r="N5" s="105">
        <v>0</v>
      </c>
      <c r="O5" s="27"/>
      <c r="P5" s="28">
        <f t="shared" ref="P5:P13" si="20">AVERAGE(L5:N5)</f>
        <v>0</v>
      </c>
      <c r="Q5" s="105">
        <v>0</v>
      </c>
      <c r="R5" s="105">
        <v>0</v>
      </c>
      <c r="S5" s="105">
        <v>0</v>
      </c>
      <c r="T5" s="27"/>
      <c r="U5" s="28">
        <f t="shared" ref="U5:U13" si="21">AVERAGE(Q5:S5)</f>
        <v>0</v>
      </c>
      <c r="V5" s="105">
        <v>0</v>
      </c>
      <c r="W5" s="105">
        <v>0</v>
      </c>
      <c r="X5" s="105">
        <v>0</v>
      </c>
      <c r="Y5" s="27"/>
      <c r="Z5" s="28">
        <f t="shared" ref="Z5:Z13" si="22">AVERAGE(V5:X5)</f>
        <v>0</v>
      </c>
      <c r="AA5" s="105">
        <v>0</v>
      </c>
      <c r="AB5" s="105">
        <v>0</v>
      </c>
      <c r="AC5" s="105">
        <v>0</v>
      </c>
      <c r="AD5" s="27"/>
      <c r="AE5" s="339">
        <f t="shared" ref="AE5:AE13" si="23">AVERAGE(AA5:AC5)</f>
        <v>0</v>
      </c>
      <c r="AF5" s="342">
        <v>0</v>
      </c>
      <c r="AG5" s="107">
        <v>0</v>
      </c>
      <c r="AH5" s="107">
        <v>0</v>
      </c>
      <c r="AI5" s="27"/>
      <c r="AJ5" s="28">
        <f t="shared" ref="AJ5:AJ13" si="24">AVERAGE(AF5:AH5)</f>
        <v>0</v>
      </c>
      <c r="AK5" s="107">
        <v>0</v>
      </c>
      <c r="AL5" s="107">
        <v>0</v>
      </c>
      <c r="AM5" s="107">
        <v>0</v>
      </c>
      <c r="AN5" s="27"/>
      <c r="AO5" s="28">
        <f t="shared" ref="AO5:AO13" si="25">AVERAGE(AK5:AM5)</f>
        <v>0</v>
      </c>
      <c r="AP5" s="107">
        <v>0</v>
      </c>
      <c r="AQ5" s="107">
        <v>0</v>
      </c>
      <c r="AR5" s="107">
        <v>0</v>
      </c>
      <c r="AS5" s="27"/>
      <c r="AT5" s="28">
        <f t="shared" ref="AT5:AT13" si="26">AVERAGE(AP5:AR5)</f>
        <v>0</v>
      </c>
      <c r="AU5" s="107">
        <v>0</v>
      </c>
      <c r="AV5" s="107">
        <v>0</v>
      </c>
      <c r="AW5" s="107">
        <v>0</v>
      </c>
      <c r="AX5" s="27"/>
      <c r="AY5" s="339">
        <f t="shared" ref="AY5:AY13" si="27">AVERAGE(AU5:AW5)</f>
        <v>0</v>
      </c>
      <c r="AZ5" s="346">
        <f t="shared" si="0"/>
        <v>0</v>
      </c>
      <c r="BA5" s="350">
        <v>0</v>
      </c>
      <c r="BB5" s="29">
        <v>0</v>
      </c>
      <c r="BC5" s="29">
        <v>0</v>
      </c>
      <c r="BD5" s="30"/>
      <c r="BE5" s="28">
        <f t="shared" ref="BE5:BE13" si="28">AVERAGE(BA5:BC5)</f>
        <v>0</v>
      </c>
      <c r="BF5" s="29">
        <v>0</v>
      </c>
      <c r="BG5" s="29">
        <v>0</v>
      </c>
      <c r="BH5" s="29">
        <v>0</v>
      </c>
      <c r="BI5" s="30"/>
      <c r="BJ5" s="28">
        <f t="shared" ref="BJ5:BJ13" si="29">AVERAGE(BF5:BH5)</f>
        <v>0</v>
      </c>
      <c r="BK5" s="29">
        <v>0</v>
      </c>
      <c r="BL5" s="29">
        <v>0</v>
      </c>
      <c r="BM5" s="29">
        <v>0</v>
      </c>
      <c r="BN5" s="30"/>
      <c r="BO5" s="28">
        <f t="shared" ref="BO5:BO13" si="30">AVERAGE(BK5:BM5)</f>
        <v>0</v>
      </c>
      <c r="BP5" s="29">
        <v>0</v>
      </c>
      <c r="BQ5" s="29">
        <v>0</v>
      </c>
      <c r="BR5" s="29">
        <v>0</v>
      </c>
      <c r="BS5" s="30"/>
      <c r="BT5" s="28">
        <f t="shared" ref="BT5:BT13" si="31">AVERAGE(BP5:BR5)</f>
        <v>0</v>
      </c>
      <c r="BU5" s="31">
        <v>0</v>
      </c>
      <c r="BV5" s="31">
        <v>0</v>
      </c>
      <c r="BW5" s="31">
        <v>0</v>
      </c>
      <c r="BX5" s="30"/>
      <c r="BY5" s="28">
        <f t="shared" ref="BY5:BY13" si="32">AVERAGE(BU5:BW5)</f>
        <v>0</v>
      </c>
      <c r="BZ5" s="31">
        <v>0</v>
      </c>
      <c r="CA5" s="31">
        <v>0</v>
      </c>
      <c r="CB5" s="31">
        <v>0</v>
      </c>
      <c r="CC5" s="32"/>
      <c r="CD5" s="33">
        <f t="shared" ref="CD5:CD13" si="33">AVERAGE(BZ5:CB5)</f>
        <v>0</v>
      </c>
      <c r="CE5" s="34"/>
      <c r="CF5" s="35"/>
      <c r="CG5" s="35"/>
      <c r="CH5" s="30"/>
      <c r="CI5" s="35"/>
      <c r="CJ5" s="35"/>
      <c r="CK5" s="35"/>
      <c r="CL5" s="30"/>
      <c r="CM5" s="35"/>
      <c r="CN5" s="35"/>
      <c r="CO5" s="35"/>
      <c r="CP5" s="30"/>
      <c r="CQ5" s="35"/>
      <c r="CR5" s="35"/>
      <c r="CS5" s="35"/>
      <c r="CT5" s="30"/>
      <c r="CU5" s="35"/>
      <c r="CV5" s="35"/>
      <c r="CW5" s="35"/>
      <c r="CX5" s="30"/>
      <c r="CY5" s="35"/>
      <c r="CZ5" s="35"/>
      <c r="DA5" s="35"/>
      <c r="DB5" s="36"/>
      <c r="DC5" s="37"/>
      <c r="DD5" s="38">
        <f t="shared" ref="DD5:DD13" si="34">SUM(BA5,BF5,BK5,BP5,BU5,BZ5)</f>
        <v>0</v>
      </c>
      <c r="DE5" s="39">
        <f t="shared" ref="DE5:DE13" si="35">SUM(BB5,BG5,BL5,BQ5,BV5,CA5)</f>
        <v>0</v>
      </c>
      <c r="DF5" s="39">
        <f t="shared" ref="DF5:DF13" si="36">SUM(BC5,BH5,BM5,BR5,BW5,CB5)</f>
        <v>0</v>
      </c>
      <c r="DG5" s="27"/>
      <c r="DH5" s="351">
        <f t="shared" si="1"/>
        <v>0</v>
      </c>
      <c r="DI5" s="158">
        <f t="shared" si="2"/>
        <v>0</v>
      </c>
      <c r="DJ5" s="110">
        <f t="shared" si="3"/>
        <v>1</v>
      </c>
      <c r="DK5" s="41">
        <f t="shared" si="4"/>
        <v>0</v>
      </c>
      <c r="DL5" s="28">
        <f t="shared" si="5"/>
        <v>0</v>
      </c>
      <c r="DM5" s="28">
        <f t="shared" si="6"/>
        <v>1</v>
      </c>
      <c r="DN5" s="28">
        <f t="shared" si="7"/>
        <v>0</v>
      </c>
      <c r="DO5" s="28">
        <f t="shared" si="8"/>
        <v>0</v>
      </c>
      <c r="DP5" s="28">
        <f t="shared" si="9"/>
        <v>1</v>
      </c>
      <c r="DQ5" s="42">
        <f t="shared" si="10"/>
        <v>0</v>
      </c>
      <c r="DR5" s="42">
        <f t="shared" si="11"/>
        <v>0</v>
      </c>
      <c r="DS5" s="42">
        <f t="shared" si="12"/>
        <v>1</v>
      </c>
      <c r="DT5" s="42">
        <f t="shared" si="13"/>
        <v>0</v>
      </c>
      <c r="DU5" s="42">
        <f t="shared" si="14"/>
        <v>0</v>
      </c>
      <c r="DV5" s="43">
        <f t="shared" si="15"/>
        <v>20</v>
      </c>
      <c r="DW5" s="42">
        <f>IF(DV5&lt;&gt;20,RANK(DV5,$DV$4:$DV$13,1)+COUNTIF(DV$4:DV5,DV5)-1,20)</f>
        <v>20</v>
      </c>
      <c r="DX5" s="44" t="e">
        <f t="shared" si="16"/>
        <v>#DIV/0!</v>
      </c>
      <c r="DY5" s="45" t="str">
        <f t="shared" si="17"/>
        <v>-</v>
      </c>
      <c r="DZ5" s="24"/>
      <c r="EA5" s="103">
        <f t="shared" ref="EA5:EA13" si="37">L5+Q5+V5+AA5+AF5+AK5+AP5+AU5-DD5</f>
        <v>0</v>
      </c>
      <c r="EB5" s="103">
        <f t="shared" ref="EB5:EB13" si="38">M5+R5+W5+AB5+AG5+AL5+AQ5+AV5-DE5</f>
        <v>0</v>
      </c>
      <c r="EC5" s="103">
        <f t="shared" ref="EC5:EC13" si="39">N5+S5+X5+AC5+AH5+AM5+AR5+AW5-DF5</f>
        <v>0</v>
      </c>
    </row>
    <row r="6" spans="1:133" ht="16" customHeight="1" x14ac:dyDescent="0.15">
      <c r="A6" s="10"/>
      <c r="B6" s="104"/>
      <c r="C6" s="121"/>
      <c r="D6" s="329" t="str">
        <f>classi!B224</f>
        <v>TRIO_3</v>
      </c>
      <c r="E6" s="25">
        <f>classi!C224</f>
        <v>0</v>
      </c>
      <c r="F6" s="25">
        <f>classi!D224</f>
        <v>0</v>
      </c>
      <c r="G6" s="25">
        <f>classi!E224</f>
        <v>0</v>
      </c>
      <c r="H6" s="25">
        <f>classi!F224</f>
        <v>0</v>
      </c>
      <c r="I6" s="377"/>
      <c r="J6" s="419">
        <f t="shared" si="18"/>
        <v>1</v>
      </c>
      <c r="K6" s="405">
        <f t="shared" si="19"/>
        <v>0</v>
      </c>
      <c r="L6" s="338">
        <v>0</v>
      </c>
      <c r="M6" s="105">
        <v>0</v>
      </c>
      <c r="N6" s="105">
        <v>0</v>
      </c>
      <c r="O6" s="27"/>
      <c r="P6" s="28">
        <f t="shared" si="20"/>
        <v>0</v>
      </c>
      <c r="Q6" s="105">
        <v>0</v>
      </c>
      <c r="R6" s="105">
        <v>0</v>
      </c>
      <c r="S6" s="105">
        <v>0</v>
      </c>
      <c r="T6" s="27"/>
      <c r="U6" s="28">
        <f t="shared" si="21"/>
        <v>0</v>
      </c>
      <c r="V6" s="105">
        <v>0</v>
      </c>
      <c r="W6" s="105">
        <v>0</v>
      </c>
      <c r="X6" s="105">
        <v>0</v>
      </c>
      <c r="Y6" s="27"/>
      <c r="Z6" s="28">
        <f t="shared" si="22"/>
        <v>0</v>
      </c>
      <c r="AA6" s="105">
        <v>0</v>
      </c>
      <c r="AB6" s="105">
        <v>0</v>
      </c>
      <c r="AC6" s="105">
        <v>0</v>
      </c>
      <c r="AD6" s="27"/>
      <c r="AE6" s="339">
        <f t="shared" si="23"/>
        <v>0</v>
      </c>
      <c r="AF6" s="342">
        <v>0</v>
      </c>
      <c r="AG6" s="107">
        <v>0</v>
      </c>
      <c r="AH6" s="107">
        <v>0</v>
      </c>
      <c r="AI6" s="27"/>
      <c r="AJ6" s="28">
        <f t="shared" si="24"/>
        <v>0</v>
      </c>
      <c r="AK6" s="107">
        <v>0</v>
      </c>
      <c r="AL6" s="107">
        <v>0</v>
      </c>
      <c r="AM6" s="107">
        <v>0</v>
      </c>
      <c r="AN6" s="27"/>
      <c r="AO6" s="28">
        <f t="shared" si="25"/>
        <v>0</v>
      </c>
      <c r="AP6" s="107">
        <v>0</v>
      </c>
      <c r="AQ6" s="107">
        <v>0</v>
      </c>
      <c r="AR6" s="107">
        <v>0</v>
      </c>
      <c r="AS6" s="27"/>
      <c r="AT6" s="28">
        <f t="shared" si="26"/>
        <v>0</v>
      </c>
      <c r="AU6" s="107">
        <v>0</v>
      </c>
      <c r="AV6" s="107">
        <v>0</v>
      </c>
      <c r="AW6" s="107">
        <v>0</v>
      </c>
      <c r="AX6" s="27"/>
      <c r="AY6" s="339">
        <f t="shared" si="27"/>
        <v>0</v>
      </c>
      <c r="AZ6" s="346">
        <f t="shared" si="0"/>
        <v>0</v>
      </c>
      <c r="BA6" s="350">
        <v>0</v>
      </c>
      <c r="BB6" s="29">
        <v>0</v>
      </c>
      <c r="BC6" s="29">
        <v>0</v>
      </c>
      <c r="BD6" s="30"/>
      <c r="BE6" s="28">
        <f t="shared" si="28"/>
        <v>0</v>
      </c>
      <c r="BF6" s="29">
        <v>0</v>
      </c>
      <c r="BG6" s="29">
        <v>0</v>
      </c>
      <c r="BH6" s="29">
        <v>0</v>
      </c>
      <c r="BI6" s="30"/>
      <c r="BJ6" s="28">
        <f t="shared" si="29"/>
        <v>0</v>
      </c>
      <c r="BK6" s="29">
        <v>0</v>
      </c>
      <c r="BL6" s="29">
        <v>0</v>
      </c>
      <c r="BM6" s="29">
        <v>0</v>
      </c>
      <c r="BN6" s="30"/>
      <c r="BO6" s="28">
        <f t="shared" si="30"/>
        <v>0</v>
      </c>
      <c r="BP6" s="29">
        <v>0</v>
      </c>
      <c r="BQ6" s="29">
        <v>0</v>
      </c>
      <c r="BR6" s="29">
        <v>0</v>
      </c>
      <c r="BS6" s="30"/>
      <c r="BT6" s="28">
        <f t="shared" si="31"/>
        <v>0</v>
      </c>
      <c r="BU6" s="31">
        <v>0</v>
      </c>
      <c r="BV6" s="31">
        <v>0</v>
      </c>
      <c r="BW6" s="31">
        <v>0</v>
      </c>
      <c r="BX6" s="30"/>
      <c r="BY6" s="28">
        <f t="shared" si="32"/>
        <v>0</v>
      </c>
      <c r="BZ6" s="31">
        <v>0</v>
      </c>
      <c r="CA6" s="31">
        <v>0</v>
      </c>
      <c r="CB6" s="31">
        <v>0</v>
      </c>
      <c r="CC6" s="32"/>
      <c r="CD6" s="33">
        <f t="shared" si="33"/>
        <v>0</v>
      </c>
      <c r="CE6" s="34"/>
      <c r="CF6" s="35"/>
      <c r="CG6" s="35"/>
      <c r="CH6" s="30"/>
      <c r="CI6" s="35"/>
      <c r="CJ6" s="35"/>
      <c r="CK6" s="35"/>
      <c r="CL6" s="30"/>
      <c r="CM6" s="35"/>
      <c r="CN6" s="35"/>
      <c r="CO6" s="35"/>
      <c r="CP6" s="30"/>
      <c r="CQ6" s="35"/>
      <c r="CR6" s="35"/>
      <c r="CS6" s="35"/>
      <c r="CT6" s="30"/>
      <c r="CU6" s="35"/>
      <c r="CV6" s="35"/>
      <c r="CW6" s="35"/>
      <c r="CX6" s="30"/>
      <c r="CY6" s="35"/>
      <c r="CZ6" s="35"/>
      <c r="DA6" s="35"/>
      <c r="DB6" s="36"/>
      <c r="DC6" s="37"/>
      <c r="DD6" s="38">
        <f t="shared" si="34"/>
        <v>0</v>
      </c>
      <c r="DE6" s="39">
        <f t="shared" si="35"/>
        <v>0</v>
      </c>
      <c r="DF6" s="39">
        <f t="shared" si="36"/>
        <v>0</v>
      </c>
      <c r="DG6" s="27"/>
      <c r="DH6" s="351">
        <f t="shared" si="1"/>
        <v>0</v>
      </c>
      <c r="DI6" s="158">
        <f t="shared" si="2"/>
        <v>0</v>
      </c>
      <c r="DJ6" s="110">
        <f t="shared" si="3"/>
        <v>1</v>
      </c>
      <c r="DK6" s="41">
        <f t="shared" si="4"/>
        <v>0</v>
      </c>
      <c r="DL6" s="28">
        <f t="shared" si="5"/>
        <v>0</v>
      </c>
      <c r="DM6" s="28">
        <f t="shared" si="6"/>
        <v>1</v>
      </c>
      <c r="DN6" s="28">
        <f t="shared" si="7"/>
        <v>0</v>
      </c>
      <c r="DO6" s="28">
        <f t="shared" si="8"/>
        <v>0</v>
      </c>
      <c r="DP6" s="28">
        <f t="shared" si="9"/>
        <v>1</v>
      </c>
      <c r="DQ6" s="42">
        <f t="shared" si="10"/>
        <v>0</v>
      </c>
      <c r="DR6" s="42">
        <f t="shared" si="11"/>
        <v>0</v>
      </c>
      <c r="DS6" s="42">
        <f t="shared" si="12"/>
        <v>1</v>
      </c>
      <c r="DT6" s="42">
        <f t="shared" si="13"/>
        <v>0</v>
      </c>
      <c r="DU6" s="42">
        <f t="shared" si="14"/>
        <v>0</v>
      </c>
      <c r="DV6" s="43">
        <f t="shared" si="15"/>
        <v>20</v>
      </c>
      <c r="DW6" s="42">
        <f>IF(DV6&lt;&gt;20,RANK(DV6,$DV$4:$DV$13,1)+COUNTIF(DV$4:DV6,DV6)-1,20)</f>
        <v>20</v>
      </c>
      <c r="DX6" s="44" t="e">
        <f t="shared" si="16"/>
        <v>#DIV/0!</v>
      </c>
      <c r="DY6" s="45" t="str">
        <f t="shared" si="17"/>
        <v>-</v>
      </c>
      <c r="DZ6" s="24"/>
      <c r="EA6" s="103">
        <f t="shared" si="37"/>
        <v>0</v>
      </c>
      <c r="EB6" s="103">
        <f t="shared" si="38"/>
        <v>0</v>
      </c>
      <c r="EC6" s="103">
        <f t="shared" si="39"/>
        <v>0</v>
      </c>
    </row>
    <row r="7" spans="1:133" ht="16" customHeight="1" x14ac:dyDescent="0.15">
      <c r="A7" s="10"/>
      <c r="B7" s="104"/>
      <c r="C7" s="121"/>
      <c r="D7" s="329" t="str">
        <f>classi!B225</f>
        <v>TRIO_4</v>
      </c>
      <c r="E7" s="25">
        <f>classi!C225</f>
        <v>0</v>
      </c>
      <c r="F7" s="25">
        <f>classi!D225</f>
        <v>0</v>
      </c>
      <c r="G7" s="25">
        <f>classi!E225</f>
        <v>0</v>
      </c>
      <c r="H7" s="25">
        <f>classi!F225</f>
        <v>0</v>
      </c>
      <c r="I7" s="377"/>
      <c r="J7" s="419">
        <f t="shared" si="18"/>
        <v>1</v>
      </c>
      <c r="K7" s="405">
        <f t="shared" si="19"/>
        <v>0</v>
      </c>
      <c r="L7" s="338">
        <v>0</v>
      </c>
      <c r="M7" s="105">
        <v>0</v>
      </c>
      <c r="N7" s="105">
        <v>0</v>
      </c>
      <c r="O7" s="27"/>
      <c r="P7" s="28">
        <f t="shared" si="20"/>
        <v>0</v>
      </c>
      <c r="Q7" s="105">
        <v>0</v>
      </c>
      <c r="R7" s="105">
        <v>0</v>
      </c>
      <c r="S7" s="105">
        <v>0</v>
      </c>
      <c r="T7" s="27"/>
      <c r="U7" s="28">
        <f t="shared" si="21"/>
        <v>0</v>
      </c>
      <c r="V7" s="105">
        <v>0</v>
      </c>
      <c r="W7" s="105">
        <v>0</v>
      </c>
      <c r="X7" s="105">
        <v>0</v>
      </c>
      <c r="Y7" s="27"/>
      <c r="Z7" s="28">
        <f t="shared" si="22"/>
        <v>0</v>
      </c>
      <c r="AA7" s="105">
        <v>0</v>
      </c>
      <c r="AB7" s="105">
        <v>0</v>
      </c>
      <c r="AC7" s="105">
        <v>0</v>
      </c>
      <c r="AD7" s="27"/>
      <c r="AE7" s="339">
        <f t="shared" si="23"/>
        <v>0</v>
      </c>
      <c r="AF7" s="342">
        <v>0</v>
      </c>
      <c r="AG7" s="107">
        <v>0</v>
      </c>
      <c r="AH7" s="107">
        <v>0</v>
      </c>
      <c r="AI7" s="27"/>
      <c r="AJ7" s="28">
        <f t="shared" si="24"/>
        <v>0</v>
      </c>
      <c r="AK7" s="107">
        <v>0</v>
      </c>
      <c r="AL7" s="107">
        <v>0</v>
      </c>
      <c r="AM7" s="107">
        <v>0</v>
      </c>
      <c r="AN7" s="27"/>
      <c r="AO7" s="28">
        <f t="shared" si="25"/>
        <v>0</v>
      </c>
      <c r="AP7" s="107">
        <v>0</v>
      </c>
      <c r="AQ7" s="107">
        <v>0</v>
      </c>
      <c r="AR7" s="107">
        <v>0</v>
      </c>
      <c r="AS7" s="27"/>
      <c r="AT7" s="28">
        <f t="shared" si="26"/>
        <v>0</v>
      </c>
      <c r="AU7" s="107">
        <v>0</v>
      </c>
      <c r="AV7" s="107">
        <v>0</v>
      </c>
      <c r="AW7" s="107">
        <v>0</v>
      </c>
      <c r="AX7" s="27"/>
      <c r="AY7" s="339">
        <f t="shared" si="27"/>
        <v>0</v>
      </c>
      <c r="AZ7" s="346">
        <f t="shared" si="0"/>
        <v>0</v>
      </c>
      <c r="BA7" s="350">
        <v>0</v>
      </c>
      <c r="BB7" s="29">
        <v>0</v>
      </c>
      <c r="BC7" s="29">
        <v>0</v>
      </c>
      <c r="BD7" s="30"/>
      <c r="BE7" s="28">
        <f t="shared" si="28"/>
        <v>0</v>
      </c>
      <c r="BF7" s="29">
        <v>0</v>
      </c>
      <c r="BG7" s="29">
        <v>0</v>
      </c>
      <c r="BH7" s="29">
        <v>0</v>
      </c>
      <c r="BI7" s="30"/>
      <c r="BJ7" s="28">
        <f t="shared" si="29"/>
        <v>0</v>
      </c>
      <c r="BK7" s="29">
        <v>0</v>
      </c>
      <c r="BL7" s="29">
        <v>0</v>
      </c>
      <c r="BM7" s="29">
        <v>0</v>
      </c>
      <c r="BN7" s="30"/>
      <c r="BO7" s="28">
        <f t="shared" si="30"/>
        <v>0</v>
      </c>
      <c r="BP7" s="29">
        <v>0</v>
      </c>
      <c r="BQ7" s="29">
        <v>0</v>
      </c>
      <c r="BR7" s="29">
        <v>0</v>
      </c>
      <c r="BS7" s="30"/>
      <c r="BT7" s="28">
        <f t="shared" si="31"/>
        <v>0</v>
      </c>
      <c r="BU7" s="31">
        <v>0</v>
      </c>
      <c r="BV7" s="31">
        <v>0</v>
      </c>
      <c r="BW7" s="31">
        <v>0</v>
      </c>
      <c r="BX7" s="30"/>
      <c r="BY7" s="28">
        <f t="shared" si="32"/>
        <v>0</v>
      </c>
      <c r="BZ7" s="31">
        <v>0</v>
      </c>
      <c r="CA7" s="31">
        <v>0</v>
      </c>
      <c r="CB7" s="31">
        <v>0</v>
      </c>
      <c r="CC7" s="32"/>
      <c r="CD7" s="33">
        <f t="shared" si="33"/>
        <v>0</v>
      </c>
      <c r="CE7" s="34"/>
      <c r="CF7" s="35"/>
      <c r="CG7" s="35"/>
      <c r="CH7" s="30"/>
      <c r="CI7" s="35"/>
      <c r="CJ7" s="35"/>
      <c r="CK7" s="35"/>
      <c r="CL7" s="30"/>
      <c r="CM7" s="35"/>
      <c r="CN7" s="35"/>
      <c r="CO7" s="35"/>
      <c r="CP7" s="30"/>
      <c r="CQ7" s="35"/>
      <c r="CR7" s="35"/>
      <c r="CS7" s="35"/>
      <c r="CT7" s="30"/>
      <c r="CU7" s="35"/>
      <c r="CV7" s="35"/>
      <c r="CW7" s="35"/>
      <c r="CX7" s="30"/>
      <c r="CY7" s="35"/>
      <c r="CZ7" s="35"/>
      <c r="DA7" s="35"/>
      <c r="DB7" s="36"/>
      <c r="DC7" s="37"/>
      <c r="DD7" s="38">
        <f t="shared" si="34"/>
        <v>0</v>
      </c>
      <c r="DE7" s="39">
        <f t="shared" si="35"/>
        <v>0</v>
      </c>
      <c r="DF7" s="39">
        <f t="shared" si="36"/>
        <v>0</v>
      </c>
      <c r="DG7" s="27"/>
      <c r="DH7" s="351">
        <f t="shared" si="1"/>
        <v>0</v>
      </c>
      <c r="DI7" s="158">
        <f t="shared" si="2"/>
        <v>0</v>
      </c>
      <c r="DJ7" s="110">
        <f t="shared" si="3"/>
        <v>1</v>
      </c>
      <c r="DK7" s="41">
        <f t="shared" si="4"/>
        <v>0</v>
      </c>
      <c r="DL7" s="28">
        <f t="shared" si="5"/>
        <v>0</v>
      </c>
      <c r="DM7" s="28">
        <f t="shared" si="6"/>
        <v>1</v>
      </c>
      <c r="DN7" s="28">
        <f t="shared" si="7"/>
        <v>0</v>
      </c>
      <c r="DO7" s="28">
        <f t="shared" si="8"/>
        <v>0</v>
      </c>
      <c r="DP7" s="28">
        <f t="shared" si="9"/>
        <v>1</v>
      </c>
      <c r="DQ7" s="42">
        <f t="shared" si="10"/>
        <v>0</v>
      </c>
      <c r="DR7" s="42">
        <f t="shared" si="11"/>
        <v>0</v>
      </c>
      <c r="DS7" s="42">
        <f t="shared" si="12"/>
        <v>1</v>
      </c>
      <c r="DT7" s="42">
        <f t="shared" si="13"/>
        <v>0</v>
      </c>
      <c r="DU7" s="42">
        <f t="shared" si="14"/>
        <v>0</v>
      </c>
      <c r="DV7" s="43">
        <f t="shared" si="15"/>
        <v>20</v>
      </c>
      <c r="DW7" s="42">
        <f>IF(DV7&lt;&gt;20,RANK(DV7,$DV$4:$DV$13,1)+COUNTIF(DV$4:DV7,DV7)-1,20)</f>
        <v>20</v>
      </c>
      <c r="DX7" s="44" t="e">
        <f t="shared" si="16"/>
        <v>#DIV/0!</v>
      </c>
      <c r="DY7" s="45" t="str">
        <f t="shared" si="17"/>
        <v>-</v>
      </c>
      <c r="DZ7" s="24"/>
      <c r="EA7" s="103">
        <f t="shared" si="37"/>
        <v>0</v>
      </c>
      <c r="EB7" s="103">
        <f t="shared" si="38"/>
        <v>0</v>
      </c>
      <c r="EC7" s="103">
        <f t="shared" si="39"/>
        <v>0</v>
      </c>
    </row>
    <row r="8" spans="1:133" ht="16" customHeight="1" x14ac:dyDescent="0.15">
      <c r="A8" s="10"/>
      <c r="B8" s="104"/>
      <c r="C8" s="121"/>
      <c r="D8" s="329" t="str">
        <f>classi!B226</f>
        <v>TRIO_5</v>
      </c>
      <c r="E8" s="25">
        <f>classi!C226</f>
        <v>0</v>
      </c>
      <c r="F8" s="25">
        <f>classi!D226</f>
        <v>0</v>
      </c>
      <c r="G8" s="25">
        <f>classi!E226</f>
        <v>0</v>
      </c>
      <c r="H8" s="25">
        <f>classi!F226</f>
        <v>0</v>
      </c>
      <c r="I8" s="377"/>
      <c r="J8" s="419">
        <f t="shared" si="18"/>
        <v>1</v>
      </c>
      <c r="K8" s="405">
        <f t="shared" si="19"/>
        <v>0</v>
      </c>
      <c r="L8" s="338">
        <v>0</v>
      </c>
      <c r="M8" s="105">
        <v>0</v>
      </c>
      <c r="N8" s="105">
        <v>0</v>
      </c>
      <c r="O8" s="27"/>
      <c r="P8" s="28">
        <f t="shared" si="20"/>
        <v>0</v>
      </c>
      <c r="Q8" s="105">
        <v>0</v>
      </c>
      <c r="R8" s="105">
        <v>0</v>
      </c>
      <c r="S8" s="105">
        <v>0</v>
      </c>
      <c r="T8" s="27"/>
      <c r="U8" s="28">
        <f t="shared" si="21"/>
        <v>0</v>
      </c>
      <c r="V8" s="105">
        <v>0</v>
      </c>
      <c r="W8" s="105">
        <v>0</v>
      </c>
      <c r="X8" s="105">
        <v>0</v>
      </c>
      <c r="Y8" s="27"/>
      <c r="Z8" s="28">
        <f t="shared" si="22"/>
        <v>0</v>
      </c>
      <c r="AA8" s="105">
        <v>0</v>
      </c>
      <c r="AB8" s="105">
        <v>0</v>
      </c>
      <c r="AC8" s="105">
        <v>0</v>
      </c>
      <c r="AD8" s="27"/>
      <c r="AE8" s="339">
        <f t="shared" si="23"/>
        <v>0</v>
      </c>
      <c r="AF8" s="342">
        <v>0</v>
      </c>
      <c r="AG8" s="107">
        <v>0</v>
      </c>
      <c r="AH8" s="107">
        <v>0</v>
      </c>
      <c r="AI8" s="27"/>
      <c r="AJ8" s="28">
        <f t="shared" si="24"/>
        <v>0</v>
      </c>
      <c r="AK8" s="107">
        <v>0</v>
      </c>
      <c r="AL8" s="107">
        <v>0</v>
      </c>
      <c r="AM8" s="107">
        <v>0</v>
      </c>
      <c r="AN8" s="27"/>
      <c r="AO8" s="28">
        <f t="shared" si="25"/>
        <v>0</v>
      </c>
      <c r="AP8" s="107">
        <v>0</v>
      </c>
      <c r="AQ8" s="107">
        <v>0</v>
      </c>
      <c r="AR8" s="107">
        <v>0</v>
      </c>
      <c r="AS8" s="27"/>
      <c r="AT8" s="28">
        <f t="shared" si="26"/>
        <v>0</v>
      </c>
      <c r="AU8" s="107">
        <v>0</v>
      </c>
      <c r="AV8" s="107">
        <v>0</v>
      </c>
      <c r="AW8" s="107">
        <v>0</v>
      </c>
      <c r="AX8" s="27"/>
      <c r="AY8" s="339">
        <f t="shared" si="27"/>
        <v>0</v>
      </c>
      <c r="AZ8" s="346">
        <f t="shared" si="0"/>
        <v>0</v>
      </c>
      <c r="BA8" s="350">
        <v>0</v>
      </c>
      <c r="BB8" s="29">
        <v>0</v>
      </c>
      <c r="BC8" s="29">
        <v>0</v>
      </c>
      <c r="BD8" s="30"/>
      <c r="BE8" s="28">
        <f t="shared" si="28"/>
        <v>0</v>
      </c>
      <c r="BF8" s="29">
        <v>0</v>
      </c>
      <c r="BG8" s="29">
        <v>0</v>
      </c>
      <c r="BH8" s="29">
        <v>0</v>
      </c>
      <c r="BI8" s="30"/>
      <c r="BJ8" s="28">
        <f t="shared" si="29"/>
        <v>0</v>
      </c>
      <c r="BK8" s="29">
        <v>0</v>
      </c>
      <c r="BL8" s="29">
        <v>0</v>
      </c>
      <c r="BM8" s="29">
        <v>0</v>
      </c>
      <c r="BN8" s="30"/>
      <c r="BO8" s="28">
        <f t="shared" si="30"/>
        <v>0</v>
      </c>
      <c r="BP8" s="29">
        <v>0</v>
      </c>
      <c r="BQ8" s="29">
        <v>0</v>
      </c>
      <c r="BR8" s="29">
        <v>0</v>
      </c>
      <c r="BS8" s="30"/>
      <c r="BT8" s="28">
        <f t="shared" si="31"/>
        <v>0</v>
      </c>
      <c r="BU8" s="31">
        <v>0</v>
      </c>
      <c r="BV8" s="31">
        <v>0</v>
      </c>
      <c r="BW8" s="31">
        <v>0</v>
      </c>
      <c r="BX8" s="30"/>
      <c r="BY8" s="28">
        <f t="shared" si="32"/>
        <v>0</v>
      </c>
      <c r="BZ8" s="31">
        <v>0</v>
      </c>
      <c r="CA8" s="31">
        <v>0</v>
      </c>
      <c r="CB8" s="31">
        <v>0</v>
      </c>
      <c r="CC8" s="32"/>
      <c r="CD8" s="33">
        <f t="shared" si="33"/>
        <v>0</v>
      </c>
      <c r="CE8" s="34"/>
      <c r="CF8" s="35"/>
      <c r="CG8" s="35"/>
      <c r="CH8" s="30"/>
      <c r="CI8" s="35"/>
      <c r="CJ8" s="35"/>
      <c r="CK8" s="35"/>
      <c r="CL8" s="30"/>
      <c r="CM8" s="35"/>
      <c r="CN8" s="35"/>
      <c r="CO8" s="35"/>
      <c r="CP8" s="30"/>
      <c r="CQ8" s="35"/>
      <c r="CR8" s="35"/>
      <c r="CS8" s="35"/>
      <c r="CT8" s="30"/>
      <c r="CU8" s="35"/>
      <c r="CV8" s="35"/>
      <c r="CW8" s="35"/>
      <c r="CX8" s="30"/>
      <c r="CY8" s="35"/>
      <c r="CZ8" s="35"/>
      <c r="DA8" s="35"/>
      <c r="DB8" s="36"/>
      <c r="DC8" s="37"/>
      <c r="DD8" s="38">
        <f t="shared" si="34"/>
        <v>0</v>
      </c>
      <c r="DE8" s="39">
        <f t="shared" si="35"/>
        <v>0</v>
      </c>
      <c r="DF8" s="39">
        <f t="shared" si="36"/>
        <v>0</v>
      </c>
      <c r="DG8" s="27"/>
      <c r="DH8" s="351">
        <f t="shared" si="1"/>
        <v>0</v>
      </c>
      <c r="DI8" s="158">
        <f t="shared" si="2"/>
        <v>0</v>
      </c>
      <c r="DJ8" s="110">
        <f t="shared" si="3"/>
        <v>1</v>
      </c>
      <c r="DK8" s="41">
        <f t="shared" si="4"/>
        <v>0</v>
      </c>
      <c r="DL8" s="28">
        <f t="shared" si="5"/>
        <v>0</v>
      </c>
      <c r="DM8" s="28">
        <f t="shared" si="6"/>
        <v>1</v>
      </c>
      <c r="DN8" s="28">
        <f t="shared" si="7"/>
        <v>0</v>
      </c>
      <c r="DO8" s="28">
        <f t="shared" si="8"/>
        <v>0</v>
      </c>
      <c r="DP8" s="28">
        <f t="shared" si="9"/>
        <v>1</v>
      </c>
      <c r="DQ8" s="42">
        <f t="shared" si="10"/>
        <v>0</v>
      </c>
      <c r="DR8" s="42">
        <f t="shared" si="11"/>
        <v>0</v>
      </c>
      <c r="DS8" s="42">
        <f t="shared" si="12"/>
        <v>1</v>
      </c>
      <c r="DT8" s="42">
        <f t="shared" si="13"/>
        <v>0</v>
      </c>
      <c r="DU8" s="42">
        <f t="shared" si="14"/>
        <v>0</v>
      </c>
      <c r="DV8" s="43">
        <f t="shared" si="15"/>
        <v>20</v>
      </c>
      <c r="DW8" s="42">
        <f>IF(DV8&lt;&gt;20,RANK(DV8,$DV$4:$DV$13,1)+COUNTIF(DV$4:DV8,DV8)-1,20)</f>
        <v>20</v>
      </c>
      <c r="DX8" s="44" t="e">
        <f t="shared" si="16"/>
        <v>#DIV/0!</v>
      </c>
      <c r="DY8" s="45" t="str">
        <f t="shared" si="17"/>
        <v>-</v>
      </c>
      <c r="DZ8" s="24"/>
      <c r="EA8" s="103">
        <f t="shared" si="37"/>
        <v>0</v>
      </c>
      <c r="EB8" s="103">
        <f t="shared" si="38"/>
        <v>0</v>
      </c>
      <c r="EC8" s="103">
        <f t="shared" si="39"/>
        <v>0</v>
      </c>
    </row>
    <row r="9" spans="1:133" ht="16" customHeight="1" x14ac:dyDescent="0.15">
      <c r="A9" s="10"/>
      <c r="B9" s="10"/>
      <c r="C9" s="120"/>
      <c r="D9" s="329" t="str">
        <f>classi!B227</f>
        <v>TRIO_6</v>
      </c>
      <c r="E9" s="25">
        <f>classi!C227</f>
        <v>0</v>
      </c>
      <c r="F9" s="25">
        <f>classi!D227</f>
        <v>0</v>
      </c>
      <c r="G9" s="25">
        <f>classi!E227</f>
        <v>0</v>
      </c>
      <c r="H9" s="25">
        <f>classi!F227</f>
        <v>0</v>
      </c>
      <c r="I9" s="377"/>
      <c r="J9" s="419">
        <f t="shared" si="18"/>
        <v>1</v>
      </c>
      <c r="K9" s="405">
        <f t="shared" si="19"/>
        <v>0</v>
      </c>
      <c r="L9" s="338">
        <v>0</v>
      </c>
      <c r="M9" s="105">
        <v>0</v>
      </c>
      <c r="N9" s="105">
        <v>0</v>
      </c>
      <c r="O9" s="27"/>
      <c r="P9" s="28">
        <f t="shared" si="20"/>
        <v>0</v>
      </c>
      <c r="Q9" s="105">
        <v>0</v>
      </c>
      <c r="R9" s="105">
        <v>0</v>
      </c>
      <c r="S9" s="105">
        <v>0</v>
      </c>
      <c r="T9" s="27"/>
      <c r="U9" s="28">
        <f t="shared" si="21"/>
        <v>0</v>
      </c>
      <c r="V9" s="105">
        <v>0</v>
      </c>
      <c r="W9" s="105">
        <v>0</v>
      </c>
      <c r="X9" s="105">
        <v>0</v>
      </c>
      <c r="Y9" s="27"/>
      <c r="Z9" s="28">
        <f t="shared" si="22"/>
        <v>0</v>
      </c>
      <c r="AA9" s="105">
        <v>0</v>
      </c>
      <c r="AB9" s="105">
        <v>0</v>
      </c>
      <c r="AC9" s="105">
        <v>0</v>
      </c>
      <c r="AD9" s="27"/>
      <c r="AE9" s="339">
        <f t="shared" si="23"/>
        <v>0</v>
      </c>
      <c r="AF9" s="342">
        <v>0</v>
      </c>
      <c r="AG9" s="107">
        <v>0</v>
      </c>
      <c r="AH9" s="107">
        <v>0</v>
      </c>
      <c r="AI9" s="27"/>
      <c r="AJ9" s="28">
        <f t="shared" si="24"/>
        <v>0</v>
      </c>
      <c r="AK9" s="107">
        <v>0</v>
      </c>
      <c r="AL9" s="107">
        <v>0</v>
      </c>
      <c r="AM9" s="107">
        <v>0</v>
      </c>
      <c r="AN9" s="27"/>
      <c r="AO9" s="28">
        <f t="shared" si="25"/>
        <v>0</v>
      </c>
      <c r="AP9" s="107">
        <v>0</v>
      </c>
      <c r="AQ9" s="107">
        <v>0</v>
      </c>
      <c r="AR9" s="107">
        <v>0</v>
      </c>
      <c r="AS9" s="27"/>
      <c r="AT9" s="28">
        <f t="shared" si="26"/>
        <v>0</v>
      </c>
      <c r="AU9" s="107">
        <v>0</v>
      </c>
      <c r="AV9" s="107">
        <v>0</v>
      </c>
      <c r="AW9" s="107">
        <v>0</v>
      </c>
      <c r="AX9" s="27"/>
      <c r="AY9" s="339">
        <f t="shared" si="27"/>
        <v>0</v>
      </c>
      <c r="AZ9" s="346">
        <f t="shared" si="0"/>
        <v>0</v>
      </c>
      <c r="BA9" s="350">
        <v>0</v>
      </c>
      <c r="BB9" s="29">
        <v>0</v>
      </c>
      <c r="BC9" s="29">
        <v>0</v>
      </c>
      <c r="BD9" s="30"/>
      <c r="BE9" s="28">
        <f t="shared" si="28"/>
        <v>0</v>
      </c>
      <c r="BF9" s="29">
        <v>0</v>
      </c>
      <c r="BG9" s="29">
        <v>0</v>
      </c>
      <c r="BH9" s="29">
        <v>0</v>
      </c>
      <c r="BI9" s="30"/>
      <c r="BJ9" s="28">
        <f t="shared" si="29"/>
        <v>0</v>
      </c>
      <c r="BK9" s="29">
        <v>0</v>
      </c>
      <c r="BL9" s="29">
        <v>0</v>
      </c>
      <c r="BM9" s="29">
        <v>0</v>
      </c>
      <c r="BN9" s="30"/>
      <c r="BO9" s="28">
        <f t="shared" si="30"/>
        <v>0</v>
      </c>
      <c r="BP9" s="29">
        <v>0</v>
      </c>
      <c r="BQ9" s="29">
        <v>0</v>
      </c>
      <c r="BR9" s="29">
        <v>0</v>
      </c>
      <c r="BS9" s="30"/>
      <c r="BT9" s="28">
        <f t="shared" si="31"/>
        <v>0</v>
      </c>
      <c r="BU9" s="31">
        <v>0</v>
      </c>
      <c r="BV9" s="31">
        <v>0</v>
      </c>
      <c r="BW9" s="31">
        <v>0</v>
      </c>
      <c r="BX9" s="30"/>
      <c r="BY9" s="28">
        <f t="shared" si="32"/>
        <v>0</v>
      </c>
      <c r="BZ9" s="31">
        <v>0</v>
      </c>
      <c r="CA9" s="31">
        <v>0</v>
      </c>
      <c r="CB9" s="31">
        <v>0</v>
      </c>
      <c r="CC9" s="32"/>
      <c r="CD9" s="33">
        <f t="shared" si="33"/>
        <v>0</v>
      </c>
      <c r="CE9" s="34"/>
      <c r="CF9" s="35"/>
      <c r="CG9" s="35"/>
      <c r="CH9" s="30"/>
      <c r="CI9" s="35"/>
      <c r="CJ9" s="35"/>
      <c r="CK9" s="35"/>
      <c r="CL9" s="30"/>
      <c r="CM9" s="35"/>
      <c r="CN9" s="35"/>
      <c r="CO9" s="35"/>
      <c r="CP9" s="30"/>
      <c r="CQ9" s="35"/>
      <c r="CR9" s="35"/>
      <c r="CS9" s="35"/>
      <c r="CT9" s="30"/>
      <c r="CU9" s="35"/>
      <c r="CV9" s="35"/>
      <c r="CW9" s="35"/>
      <c r="CX9" s="30"/>
      <c r="CY9" s="35"/>
      <c r="CZ9" s="35"/>
      <c r="DA9" s="35"/>
      <c r="DB9" s="36"/>
      <c r="DC9" s="37"/>
      <c r="DD9" s="38">
        <f t="shared" si="34"/>
        <v>0</v>
      </c>
      <c r="DE9" s="39">
        <f t="shared" si="35"/>
        <v>0</v>
      </c>
      <c r="DF9" s="39">
        <f t="shared" si="36"/>
        <v>0</v>
      </c>
      <c r="DG9" s="27"/>
      <c r="DH9" s="351">
        <f t="shared" si="1"/>
        <v>0</v>
      </c>
      <c r="DI9" s="158">
        <f t="shared" si="2"/>
        <v>0</v>
      </c>
      <c r="DJ9" s="110">
        <f t="shared" si="3"/>
        <v>1</v>
      </c>
      <c r="DK9" s="41">
        <f t="shared" si="4"/>
        <v>0</v>
      </c>
      <c r="DL9" s="28">
        <f t="shared" si="5"/>
        <v>0</v>
      </c>
      <c r="DM9" s="28">
        <f t="shared" si="6"/>
        <v>1</v>
      </c>
      <c r="DN9" s="28">
        <f t="shared" si="7"/>
        <v>0</v>
      </c>
      <c r="DO9" s="28">
        <f t="shared" si="8"/>
        <v>0</v>
      </c>
      <c r="DP9" s="28">
        <f t="shared" si="9"/>
        <v>1</v>
      </c>
      <c r="DQ9" s="42">
        <f t="shared" si="10"/>
        <v>0</v>
      </c>
      <c r="DR9" s="42">
        <f t="shared" si="11"/>
        <v>0</v>
      </c>
      <c r="DS9" s="42">
        <f t="shared" si="12"/>
        <v>1</v>
      </c>
      <c r="DT9" s="42">
        <f t="shared" si="13"/>
        <v>0</v>
      </c>
      <c r="DU9" s="42">
        <f t="shared" si="14"/>
        <v>0</v>
      </c>
      <c r="DV9" s="43">
        <f t="shared" si="15"/>
        <v>20</v>
      </c>
      <c r="DW9" s="42">
        <f>IF(DV9&lt;&gt;20,RANK(DV9,$DV$4:$DV$13,1)+COUNTIF(DV$4:DV9,DV9)-1,20)</f>
        <v>20</v>
      </c>
      <c r="DX9" s="44" t="e">
        <f t="shared" si="16"/>
        <v>#DIV/0!</v>
      </c>
      <c r="DY9" s="45" t="str">
        <f t="shared" si="17"/>
        <v>-</v>
      </c>
      <c r="DZ9" s="24"/>
      <c r="EA9" s="103">
        <f t="shared" si="37"/>
        <v>0</v>
      </c>
      <c r="EB9" s="103">
        <f t="shared" si="38"/>
        <v>0</v>
      </c>
      <c r="EC9" s="103">
        <f t="shared" si="39"/>
        <v>0</v>
      </c>
    </row>
    <row r="10" spans="1:133" ht="16" customHeight="1" x14ac:dyDescent="0.15">
      <c r="A10" s="10"/>
      <c r="B10" s="10"/>
      <c r="C10" s="120"/>
      <c r="D10" s="329" t="str">
        <f>classi!B228</f>
        <v>TRIO_7</v>
      </c>
      <c r="E10" s="25">
        <f>classi!C228</f>
        <v>0</v>
      </c>
      <c r="F10" s="25">
        <f>classi!D228</f>
        <v>0</v>
      </c>
      <c r="G10" s="25">
        <f>classi!E228</f>
        <v>0</v>
      </c>
      <c r="H10" s="25">
        <f>classi!F228</f>
        <v>0</v>
      </c>
      <c r="I10" s="377"/>
      <c r="J10" s="419">
        <f t="shared" si="18"/>
        <v>1</v>
      </c>
      <c r="K10" s="405">
        <f t="shared" si="19"/>
        <v>0</v>
      </c>
      <c r="L10" s="338">
        <v>0</v>
      </c>
      <c r="M10" s="105">
        <v>0</v>
      </c>
      <c r="N10" s="105">
        <v>0</v>
      </c>
      <c r="O10" s="27"/>
      <c r="P10" s="28">
        <f t="shared" si="20"/>
        <v>0</v>
      </c>
      <c r="Q10" s="105">
        <v>0</v>
      </c>
      <c r="R10" s="105">
        <v>0</v>
      </c>
      <c r="S10" s="105">
        <v>0</v>
      </c>
      <c r="T10" s="27"/>
      <c r="U10" s="28">
        <f t="shared" si="21"/>
        <v>0</v>
      </c>
      <c r="V10" s="105">
        <v>0</v>
      </c>
      <c r="W10" s="105">
        <v>0</v>
      </c>
      <c r="X10" s="105">
        <v>0</v>
      </c>
      <c r="Y10" s="27"/>
      <c r="Z10" s="28">
        <f t="shared" si="22"/>
        <v>0</v>
      </c>
      <c r="AA10" s="105">
        <v>0</v>
      </c>
      <c r="AB10" s="105">
        <v>0</v>
      </c>
      <c r="AC10" s="105">
        <v>0</v>
      </c>
      <c r="AD10" s="27"/>
      <c r="AE10" s="339">
        <f t="shared" si="23"/>
        <v>0</v>
      </c>
      <c r="AF10" s="342">
        <v>0</v>
      </c>
      <c r="AG10" s="107">
        <v>0</v>
      </c>
      <c r="AH10" s="107">
        <v>0</v>
      </c>
      <c r="AI10" s="27"/>
      <c r="AJ10" s="28">
        <f t="shared" si="24"/>
        <v>0</v>
      </c>
      <c r="AK10" s="107">
        <v>0</v>
      </c>
      <c r="AL10" s="107">
        <v>0</v>
      </c>
      <c r="AM10" s="107">
        <v>0</v>
      </c>
      <c r="AN10" s="27"/>
      <c r="AO10" s="28">
        <f t="shared" si="25"/>
        <v>0</v>
      </c>
      <c r="AP10" s="107">
        <v>0</v>
      </c>
      <c r="AQ10" s="107">
        <v>0</v>
      </c>
      <c r="AR10" s="107">
        <v>0</v>
      </c>
      <c r="AS10" s="27"/>
      <c r="AT10" s="28">
        <f t="shared" si="26"/>
        <v>0</v>
      </c>
      <c r="AU10" s="107">
        <v>0</v>
      </c>
      <c r="AV10" s="107">
        <v>0</v>
      </c>
      <c r="AW10" s="107">
        <v>0</v>
      </c>
      <c r="AX10" s="27"/>
      <c r="AY10" s="339">
        <f t="shared" si="27"/>
        <v>0</v>
      </c>
      <c r="AZ10" s="346">
        <f t="shared" si="0"/>
        <v>0</v>
      </c>
      <c r="BA10" s="350">
        <v>0</v>
      </c>
      <c r="BB10" s="29">
        <v>0</v>
      </c>
      <c r="BC10" s="29">
        <v>0</v>
      </c>
      <c r="BD10" s="30"/>
      <c r="BE10" s="28">
        <f t="shared" si="28"/>
        <v>0</v>
      </c>
      <c r="BF10" s="29">
        <v>0</v>
      </c>
      <c r="BG10" s="29">
        <v>0</v>
      </c>
      <c r="BH10" s="29">
        <v>0</v>
      </c>
      <c r="BI10" s="30"/>
      <c r="BJ10" s="28">
        <f t="shared" si="29"/>
        <v>0</v>
      </c>
      <c r="BK10" s="29">
        <v>0</v>
      </c>
      <c r="BL10" s="29">
        <v>0</v>
      </c>
      <c r="BM10" s="29">
        <v>0</v>
      </c>
      <c r="BN10" s="30"/>
      <c r="BO10" s="28">
        <f t="shared" si="30"/>
        <v>0</v>
      </c>
      <c r="BP10" s="29">
        <v>0</v>
      </c>
      <c r="BQ10" s="29">
        <v>0</v>
      </c>
      <c r="BR10" s="29">
        <v>0</v>
      </c>
      <c r="BS10" s="30"/>
      <c r="BT10" s="28">
        <f t="shared" si="31"/>
        <v>0</v>
      </c>
      <c r="BU10" s="31">
        <v>0</v>
      </c>
      <c r="BV10" s="31">
        <v>0</v>
      </c>
      <c r="BW10" s="31">
        <v>0</v>
      </c>
      <c r="BX10" s="30"/>
      <c r="BY10" s="28">
        <f t="shared" si="32"/>
        <v>0</v>
      </c>
      <c r="BZ10" s="31">
        <v>0</v>
      </c>
      <c r="CA10" s="31">
        <v>0</v>
      </c>
      <c r="CB10" s="31">
        <v>0</v>
      </c>
      <c r="CC10" s="32"/>
      <c r="CD10" s="33">
        <f t="shared" si="33"/>
        <v>0</v>
      </c>
      <c r="CE10" s="34"/>
      <c r="CF10" s="35"/>
      <c r="CG10" s="35"/>
      <c r="CH10" s="30"/>
      <c r="CI10" s="35"/>
      <c r="CJ10" s="35"/>
      <c r="CK10" s="35"/>
      <c r="CL10" s="30"/>
      <c r="CM10" s="35"/>
      <c r="CN10" s="35"/>
      <c r="CO10" s="35"/>
      <c r="CP10" s="30"/>
      <c r="CQ10" s="35"/>
      <c r="CR10" s="35"/>
      <c r="CS10" s="35"/>
      <c r="CT10" s="30"/>
      <c r="CU10" s="35"/>
      <c r="CV10" s="35"/>
      <c r="CW10" s="35"/>
      <c r="CX10" s="30"/>
      <c r="CY10" s="35"/>
      <c r="CZ10" s="35"/>
      <c r="DA10" s="35"/>
      <c r="DB10" s="36"/>
      <c r="DC10" s="37"/>
      <c r="DD10" s="38">
        <f t="shared" si="34"/>
        <v>0</v>
      </c>
      <c r="DE10" s="39">
        <f t="shared" si="35"/>
        <v>0</v>
      </c>
      <c r="DF10" s="39">
        <f t="shared" si="36"/>
        <v>0</v>
      </c>
      <c r="DG10" s="27"/>
      <c r="DH10" s="351">
        <f t="shared" si="1"/>
        <v>0</v>
      </c>
      <c r="DI10" s="158">
        <f t="shared" si="2"/>
        <v>0</v>
      </c>
      <c r="DJ10" s="110">
        <f t="shared" si="3"/>
        <v>1</v>
      </c>
      <c r="DK10" s="41">
        <f t="shared" si="4"/>
        <v>0</v>
      </c>
      <c r="DL10" s="28">
        <f t="shared" si="5"/>
        <v>0</v>
      </c>
      <c r="DM10" s="28">
        <f t="shared" si="6"/>
        <v>1</v>
      </c>
      <c r="DN10" s="28">
        <f t="shared" si="7"/>
        <v>0</v>
      </c>
      <c r="DO10" s="28">
        <f t="shared" si="8"/>
        <v>0</v>
      </c>
      <c r="DP10" s="28">
        <f t="shared" si="9"/>
        <v>1</v>
      </c>
      <c r="DQ10" s="42">
        <f t="shared" si="10"/>
        <v>0</v>
      </c>
      <c r="DR10" s="42">
        <f t="shared" si="11"/>
        <v>0</v>
      </c>
      <c r="DS10" s="42">
        <f t="shared" si="12"/>
        <v>1</v>
      </c>
      <c r="DT10" s="42">
        <f t="shared" si="13"/>
        <v>0</v>
      </c>
      <c r="DU10" s="42">
        <f t="shared" si="14"/>
        <v>0</v>
      </c>
      <c r="DV10" s="43">
        <f t="shared" si="15"/>
        <v>20</v>
      </c>
      <c r="DW10" s="42">
        <f>IF(DV10&lt;&gt;20,RANK(DV10,$DV$4:$DV$13,1)+COUNTIF(DV$4:DV10,DV10)-1,20)</f>
        <v>20</v>
      </c>
      <c r="DX10" s="44" t="e">
        <f t="shared" si="16"/>
        <v>#DIV/0!</v>
      </c>
      <c r="DY10" s="45" t="str">
        <f t="shared" si="17"/>
        <v>-</v>
      </c>
      <c r="DZ10" s="24"/>
      <c r="EA10" s="103">
        <f t="shared" si="37"/>
        <v>0</v>
      </c>
      <c r="EB10" s="103">
        <f t="shared" si="38"/>
        <v>0</v>
      </c>
      <c r="EC10" s="103">
        <f t="shared" si="39"/>
        <v>0</v>
      </c>
    </row>
    <row r="11" spans="1:133" ht="16" customHeight="1" x14ac:dyDescent="0.15">
      <c r="A11" s="10"/>
      <c r="B11" s="10"/>
      <c r="C11" s="120"/>
      <c r="D11" s="329" t="str">
        <f>classi!B229</f>
        <v>TRIO_8</v>
      </c>
      <c r="E11" s="25">
        <f>classi!C229</f>
        <v>0</v>
      </c>
      <c r="F11" s="25">
        <f>classi!D229</f>
        <v>0</v>
      </c>
      <c r="G11" s="25">
        <f>classi!E229</f>
        <v>0</v>
      </c>
      <c r="H11" s="25">
        <f>classi!F229</f>
        <v>0</v>
      </c>
      <c r="I11" s="377"/>
      <c r="J11" s="419">
        <f t="shared" si="18"/>
        <v>1</v>
      </c>
      <c r="K11" s="405">
        <f t="shared" si="19"/>
        <v>0</v>
      </c>
      <c r="L11" s="338">
        <v>0</v>
      </c>
      <c r="M11" s="105">
        <v>0</v>
      </c>
      <c r="N11" s="105">
        <v>0</v>
      </c>
      <c r="O11" s="27"/>
      <c r="P11" s="28">
        <f t="shared" si="20"/>
        <v>0</v>
      </c>
      <c r="Q11" s="105">
        <v>0</v>
      </c>
      <c r="R11" s="105">
        <v>0</v>
      </c>
      <c r="S11" s="105">
        <v>0</v>
      </c>
      <c r="T11" s="27"/>
      <c r="U11" s="28">
        <f t="shared" si="21"/>
        <v>0</v>
      </c>
      <c r="V11" s="105">
        <v>0</v>
      </c>
      <c r="W11" s="105">
        <v>0</v>
      </c>
      <c r="X11" s="105">
        <v>0</v>
      </c>
      <c r="Y11" s="27"/>
      <c r="Z11" s="28">
        <f t="shared" si="22"/>
        <v>0</v>
      </c>
      <c r="AA11" s="105">
        <v>0</v>
      </c>
      <c r="AB11" s="105">
        <v>0</v>
      </c>
      <c r="AC11" s="105">
        <v>0</v>
      </c>
      <c r="AD11" s="27"/>
      <c r="AE11" s="339">
        <f t="shared" si="23"/>
        <v>0</v>
      </c>
      <c r="AF11" s="342">
        <v>0</v>
      </c>
      <c r="AG11" s="107">
        <v>0</v>
      </c>
      <c r="AH11" s="107">
        <v>0</v>
      </c>
      <c r="AI11" s="27"/>
      <c r="AJ11" s="28">
        <f t="shared" si="24"/>
        <v>0</v>
      </c>
      <c r="AK11" s="107">
        <v>0</v>
      </c>
      <c r="AL11" s="107">
        <v>0</v>
      </c>
      <c r="AM11" s="107">
        <v>0</v>
      </c>
      <c r="AN11" s="27"/>
      <c r="AO11" s="28">
        <f t="shared" si="25"/>
        <v>0</v>
      </c>
      <c r="AP11" s="107">
        <v>0</v>
      </c>
      <c r="AQ11" s="107">
        <v>0</v>
      </c>
      <c r="AR11" s="107">
        <v>0</v>
      </c>
      <c r="AS11" s="27"/>
      <c r="AT11" s="28">
        <f t="shared" si="26"/>
        <v>0</v>
      </c>
      <c r="AU11" s="107">
        <v>0</v>
      </c>
      <c r="AV11" s="107">
        <v>0</v>
      </c>
      <c r="AW11" s="107">
        <v>0</v>
      </c>
      <c r="AX11" s="27"/>
      <c r="AY11" s="339">
        <f t="shared" si="27"/>
        <v>0</v>
      </c>
      <c r="AZ11" s="346">
        <f t="shared" si="0"/>
        <v>0</v>
      </c>
      <c r="BA11" s="350">
        <v>0</v>
      </c>
      <c r="BB11" s="29">
        <v>0</v>
      </c>
      <c r="BC11" s="29">
        <v>0</v>
      </c>
      <c r="BD11" s="30"/>
      <c r="BE11" s="28">
        <f t="shared" si="28"/>
        <v>0</v>
      </c>
      <c r="BF11" s="29">
        <v>0</v>
      </c>
      <c r="BG11" s="29">
        <v>0</v>
      </c>
      <c r="BH11" s="29">
        <v>0</v>
      </c>
      <c r="BI11" s="30"/>
      <c r="BJ11" s="28">
        <f t="shared" si="29"/>
        <v>0</v>
      </c>
      <c r="BK11" s="29">
        <v>0</v>
      </c>
      <c r="BL11" s="29">
        <v>0</v>
      </c>
      <c r="BM11" s="29">
        <v>0</v>
      </c>
      <c r="BN11" s="30"/>
      <c r="BO11" s="28">
        <f t="shared" si="30"/>
        <v>0</v>
      </c>
      <c r="BP11" s="29">
        <v>0</v>
      </c>
      <c r="BQ11" s="29">
        <v>0</v>
      </c>
      <c r="BR11" s="29">
        <v>0</v>
      </c>
      <c r="BS11" s="30"/>
      <c r="BT11" s="28">
        <f t="shared" si="31"/>
        <v>0</v>
      </c>
      <c r="BU11" s="31">
        <v>0</v>
      </c>
      <c r="BV11" s="31">
        <v>0</v>
      </c>
      <c r="BW11" s="31">
        <v>0</v>
      </c>
      <c r="BX11" s="30"/>
      <c r="BY11" s="28">
        <f t="shared" si="32"/>
        <v>0</v>
      </c>
      <c r="BZ11" s="31">
        <v>0</v>
      </c>
      <c r="CA11" s="31">
        <v>0</v>
      </c>
      <c r="CB11" s="31">
        <v>0</v>
      </c>
      <c r="CC11" s="32"/>
      <c r="CD11" s="33">
        <f t="shared" si="33"/>
        <v>0</v>
      </c>
      <c r="CE11" s="34"/>
      <c r="CF11" s="35"/>
      <c r="CG11" s="35"/>
      <c r="CH11" s="30"/>
      <c r="CI11" s="35"/>
      <c r="CJ11" s="35"/>
      <c r="CK11" s="35"/>
      <c r="CL11" s="30"/>
      <c r="CM11" s="35"/>
      <c r="CN11" s="35"/>
      <c r="CO11" s="35"/>
      <c r="CP11" s="30"/>
      <c r="CQ11" s="35"/>
      <c r="CR11" s="35"/>
      <c r="CS11" s="35"/>
      <c r="CT11" s="30"/>
      <c r="CU11" s="35"/>
      <c r="CV11" s="35"/>
      <c r="CW11" s="35"/>
      <c r="CX11" s="30"/>
      <c r="CY11" s="35"/>
      <c r="CZ11" s="35"/>
      <c r="DA11" s="35"/>
      <c r="DB11" s="36"/>
      <c r="DC11" s="37"/>
      <c r="DD11" s="38">
        <f t="shared" si="34"/>
        <v>0</v>
      </c>
      <c r="DE11" s="39">
        <f t="shared" si="35"/>
        <v>0</v>
      </c>
      <c r="DF11" s="39">
        <f t="shared" si="36"/>
        <v>0</v>
      </c>
      <c r="DG11" s="27"/>
      <c r="DH11" s="351">
        <f t="shared" si="1"/>
        <v>0</v>
      </c>
      <c r="DI11" s="158">
        <f t="shared" si="2"/>
        <v>0</v>
      </c>
      <c r="DJ11" s="110">
        <f t="shared" si="3"/>
        <v>1</v>
      </c>
      <c r="DK11" s="41">
        <f t="shared" si="4"/>
        <v>0</v>
      </c>
      <c r="DL11" s="28">
        <f t="shared" si="5"/>
        <v>0</v>
      </c>
      <c r="DM11" s="28">
        <f t="shared" si="6"/>
        <v>1</v>
      </c>
      <c r="DN11" s="28">
        <f t="shared" si="7"/>
        <v>0</v>
      </c>
      <c r="DO11" s="28">
        <f t="shared" si="8"/>
        <v>0</v>
      </c>
      <c r="DP11" s="28">
        <f t="shared" si="9"/>
        <v>1</v>
      </c>
      <c r="DQ11" s="42">
        <f t="shared" si="10"/>
        <v>0</v>
      </c>
      <c r="DR11" s="42">
        <f t="shared" si="11"/>
        <v>0</v>
      </c>
      <c r="DS11" s="42">
        <f t="shared" si="12"/>
        <v>1</v>
      </c>
      <c r="DT11" s="42">
        <f t="shared" si="13"/>
        <v>0</v>
      </c>
      <c r="DU11" s="42">
        <f t="shared" si="14"/>
        <v>0</v>
      </c>
      <c r="DV11" s="43">
        <f t="shared" si="15"/>
        <v>20</v>
      </c>
      <c r="DW11" s="42">
        <f>IF(DV11&lt;&gt;20,RANK(DV11,$DV$4:$DV$13,1)+COUNTIF(DV$4:DV11,DV11)-1,20)</f>
        <v>20</v>
      </c>
      <c r="DX11" s="44" t="e">
        <f t="shared" si="16"/>
        <v>#DIV/0!</v>
      </c>
      <c r="DY11" s="45" t="str">
        <f t="shared" si="17"/>
        <v>-</v>
      </c>
      <c r="DZ11" s="24"/>
      <c r="EA11" s="103">
        <f t="shared" si="37"/>
        <v>0</v>
      </c>
      <c r="EB11" s="103">
        <f t="shared" si="38"/>
        <v>0</v>
      </c>
      <c r="EC11" s="103">
        <f t="shared" si="39"/>
        <v>0</v>
      </c>
    </row>
    <row r="12" spans="1:133" ht="16" customHeight="1" x14ac:dyDescent="0.15">
      <c r="A12" s="10"/>
      <c r="B12" s="10"/>
      <c r="C12" s="120"/>
      <c r="D12" s="329" t="str">
        <f>classi!B230</f>
        <v>TRIO_9</v>
      </c>
      <c r="E12" s="25">
        <f>classi!C230</f>
        <v>0</v>
      </c>
      <c r="F12" s="25">
        <f>classi!D230</f>
        <v>0</v>
      </c>
      <c r="G12" s="25">
        <f>classi!E230</f>
        <v>0</v>
      </c>
      <c r="H12" s="25">
        <f>classi!F230</f>
        <v>0</v>
      </c>
      <c r="I12" s="377"/>
      <c r="J12" s="419">
        <f t="shared" si="18"/>
        <v>1</v>
      </c>
      <c r="K12" s="405">
        <f t="shared" si="19"/>
        <v>0</v>
      </c>
      <c r="L12" s="338">
        <v>0</v>
      </c>
      <c r="M12" s="105">
        <v>0</v>
      </c>
      <c r="N12" s="105">
        <v>0</v>
      </c>
      <c r="O12" s="27"/>
      <c r="P12" s="28">
        <f t="shared" si="20"/>
        <v>0</v>
      </c>
      <c r="Q12" s="105">
        <v>0</v>
      </c>
      <c r="R12" s="105">
        <v>0</v>
      </c>
      <c r="S12" s="105">
        <v>0</v>
      </c>
      <c r="T12" s="27"/>
      <c r="U12" s="28">
        <f t="shared" si="21"/>
        <v>0</v>
      </c>
      <c r="V12" s="105">
        <v>0</v>
      </c>
      <c r="W12" s="105">
        <v>0</v>
      </c>
      <c r="X12" s="105">
        <v>0</v>
      </c>
      <c r="Y12" s="27"/>
      <c r="Z12" s="28">
        <f t="shared" si="22"/>
        <v>0</v>
      </c>
      <c r="AA12" s="105">
        <v>0</v>
      </c>
      <c r="AB12" s="105">
        <v>0</v>
      </c>
      <c r="AC12" s="105">
        <v>0</v>
      </c>
      <c r="AD12" s="27"/>
      <c r="AE12" s="339">
        <f t="shared" si="23"/>
        <v>0</v>
      </c>
      <c r="AF12" s="342">
        <v>0</v>
      </c>
      <c r="AG12" s="107">
        <v>0</v>
      </c>
      <c r="AH12" s="107">
        <v>0</v>
      </c>
      <c r="AI12" s="27"/>
      <c r="AJ12" s="28">
        <f t="shared" si="24"/>
        <v>0</v>
      </c>
      <c r="AK12" s="107">
        <v>0</v>
      </c>
      <c r="AL12" s="107">
        <v>0</v>
      </c>
      <c r="AM12" s="107">
        <v>0</v>
      </c>
      <c r="AN12" s="27"/>
      <c r="AO12" s="28">
        <f t="shared" si="25"/>
        <v>0</v>
      </c>
      <c r="AP12" s="107">
        <v>0</v>
      </c>
      <c r="AQ12" s="107">
        <v>0</v>
      </c>
      <c r="AR12" s="107">
        <v>0</v>
      </c>
      <c r="AS12" s="27"/>
      <c r="AT12" s="28">
        <f t="shared" si="26"/>
        <v>0</v>
      </c>
      <c r="AU12" s="107">
        <v>0</v>
      </c>
      <c r="AV12" s="107">
        <v>0</v>
      </c>
      <c r="AW12" s="107">
        <v>0</v>
      </c>
      <c r="AX12" s="27"/>
      <c r="AY12" s="339">
        <f t="shared" si="27"/>
        <v>0</v>
      </c>
      <c r="AZ12" s="346">
        <f t="shared" si="0"/>
        <v>0</v>
      </c>
      <c r="BA12" s="350">
        <v>0</v>
      </c>
      <c r="BB12" s="29">
        <v>0</v>
      </c>
      <c r="BC12" s="29">
        <v>0</v>
      </c>
      <c r="BD12" s="30"/>
      <c r="BE12" s="28">
        <f t="shared" si="28"/>
        <v>0</v>
      </c>
      <c r="BF12" s="29">
        <v>0</v>
      </c>
      <c r="BG12" s="29">
        <v>0</v>
      </c>
      <c r="BH12" s="29">
        <v>0</v>
      </c>
      <c r="BI12" s="30"/>
      <c r="BJ12" s="28">
        <f t="shared" si="29"/>
        <v>0</v>
      </c>
      <c r="BK12" s="29">
        <v>0</v>
      </c>
      <c r="BL12" s="29">
        <v>0</v>
      </c>
      <c r="BM12" s="29">
        <v>0</v>
      </c>
      <c r="BN12" s="30"/>
      <c r="BO12" s="28">
        <f t="shared" si="30"/>
        <v>0</v>
      </c>
      <c r="BP12" s="29">
        <v>0</v>
      </c>
      <c r="BQ12" s="29">
        <v>0</v>
      </c>
      <c r="BR12" s="29">
        <v>0</v>
      </c>
      <c r="BS12" s="30"/>
      <c r="BT12" s="28">
        <f t="shared" si="31"/>
        <v>0</v>
      </c>
      <c r="BU12" s="31">
        <v>0</v>
      </c>
      <c r="BV12" s="31">
        <v>0</v>
      </c>
      <c r="BW12" s="31">
        <v>0</v>
      </c>
      <c r="BX12" s="30"/>
      <c r="BY12" s="28">
        <f t="shared" si="32"/>
        <v>0</v>
      </c>
      <c r="BZ12" s="31">
        <v>0</v>
      </c>
      <c r="CA12" s="31">
        <v>0</v>
      </c>
      <c r="CB12" s="31">
        <v>0</v>
      </c>
      <c r="CC12" s="32"/>
      <c r="CD12" s="33">
        <f t="shared" si="33"/>
        <v>0</v>
      </c>
      <c r="CE12" s="34"/>
      <c r="CF12" s="35"/>
      <c r="CG12" s="35"/>
      <c r="CH12" s="30"/>
      <c r="CI12" s="35"/>
      <c r="CJ12" s="35"/>
      <c r="CK12" s="35"/>
      <c r="CL12" s="30"/>
      <c r="CM12" s="35"/>
      <c r="CN12" s="35"/>
      <c r="CO12" s="35"/>
      <c r="CP12" s="30"/>
      <c r="CQ12" s="35"/>
      <c r="CR12" s="35"/>
      <c r="CS12" s="35"/>
      <c r="CT12" s="30"/>
      <c r="CU12" s="35"/>
      <c r="CV12" s="35"/>
      <c r="CW12" s="35"/>
      <c r="CX12" s="30"/>
      <c r="CY12" s="35"/>
      <c r="CZ12" s="35"/>
      <c r="DA12" s="35"/>
      <c r="DB12" s="36"/>
      <c r="DC12" s="37"/>
      <c r="DD12" s="38">
        <f t="shared" si="34"/>
        <v>0</v>
      </c>
      <c r="DE12" s="39">
        <f t="shared" si="35"/>
        <v>0</v>
      </c>
      <c r="DF12" s="39">
        <f t="shared" si="36"/>
        <v>0</v>
      </c>
      <c r="DG12" s="27"/>
      <c r="DH12" s="351">
        <f t="shared" si="1"/>
        <v>0</v>
      </c>
      <c r="DI12" s="158">
        <f t="shared" si="2"/>
        <v>0</v>
      </c>
      <c r="DJ12" s="110">
        <f t="shared" si="3"/>
        <v>1</v>
      </c>
      <c r="DK12" s="41">
        <f t="shared" si="4"/>
        <v>0</v>
      </c>
      <c r="DL12" s="28">
        <f t="shared" si="5"/>
        <v>0</v>
      </c>
      <c r="DM12" s="28">
        <f t="shared" si="6"/>
        <v>1</v>
      </c>
      <c r="DN12" s="28">
        <f t="shared" si="7"/>
        <v>0</v>
      </c>
      <c r="DO12" s="28">
        <f t="shared" si="8"/>
        <v>0</v>
      </c>
      <c r="DP12" s="28">
        <f t="shared" si="9"/>
        <v>1</v>
      </c>
      <c r="DQ12" s="42">
        <f t="shared" si="10"/>
        <v>0</v>
      </c>
      <c r="DR12" s="42">
        <f t="shared" si="11"/>
        <v>0</v>
      </c>
      <c r="DS12" s="42">
        <f t="shared" si="12"/>
        <v>1</v>
      </c>
      <c r="DT12" s="42">
        <f t="shared" si="13"/>
        <v>0</v>
      </c>
      <c r="DU12" s="42">
        <f t="shared" si="14"/>
        <v>0</v>
      </c>
      <c r="DV12" s="43">
        <f t="shared" si="15"/>
        <v>20</v>
      </c>
      <c r="DW12" s="42">
        <f>IF(DV12&lt;&gt;20,RANK(DV12,$DV$4:$DV$13,1)+COUNTIF(DV$4:DV12,DV12)-1,20)</f>
        <v>20</v>
      </c>
      <c r="DX12" s="44" t="e">
        <f t="shared" si="16"/>
        <v>#DIV/0!</v>
      </c>
      <c r="DY12" s="45" t="str">
        <f t="shared" si="17"/>
        <v>-</v>
      </c>
      <c r="DZ12" s="24"/>
      <c r="EA12" s="103">
        <f t="shared" si="37"/>
        <v>0</v>
      </c>
      <c r="EB12" s="103">
        <f t="shared" si="38"/>
        <v>0</v>
      </c>
      <c r="EC12" s="103">
        <f t="shared" si="39"/>
        <v>0</v>
      </c>
    </row>
    <row r="13" spans="1:133" ht="16" customHeight="1" thickBot="1" x14ac:dyDescent="0.2">
      <c r="A13" s="10"/>
      <c r="B13" s="10"/>
      <c r="C13" s="120"/>
      <c r="D13" s="332" t="str">
        <f>classi!B231</f>
        <v>TRIO_10</v>
      </c>
      <c r="E13" s="93">
        <f>classi!C231</f>
        <v>0</v>
      </c>
      <c r="F13" s="93">
        <f>classi!D231</f>
        <v>0</v>
      </c>
      <c r="G13" s="93">
        <f>classi!E231</f>
        <v>0</v>
      </c>
      <c r="H13" s="93">
        <f>classi!F231</f>
        <v>0</v>
      </c>
      <c r="I13" s="378"/>
      <c r="J13" s="421">
        <f t="shared" si="18"/>
        <v>1</v>
      </c>
      <c r="K13" s="407">
        <f t="shared" si="19"/>
        <v>0</v>
      </c>
      <c r="L13" s="420">
        <v>0</v>
      </c>
      <c r="M13" s="404">
        <v>0</v>
      </c>
      <c r="N13" s="106">
        <v>0</v>
      </c>
      <c r="O13" s="94"/>
      <c r="P13" s="95">
        <f t="shared" si="20"/>
        <v>0</v>
      </c>
      <c r="Q13" s="106">
        <v>0</v>
      </c>
      <c r="R13" s="106">
        <v>0</v>
      </c>
      <c r="S13" s="106">
        <v>0</v>
      </c>
      <c r="T13" s="94"/>
      <c r="U13" s="95">
        <f t="shared" si="21"/>
        <v>0</v>
      </c>
      <c r="V13" s="106">
        <v>0</v>
      </c>
      <c r="W13" s="106">
        <v>0</v>
      </c>
      <c r="X13" s="106">
        <v>0</v>
      </c>
      <c r="Y13" s="94"/>
      <c r="Z13" s="95">
        <f t="shared" si="22"/>
        <v>0</v>
      </c>
      <c r="AA13" s="106">
        <v>0</v>
      </c>
      <c r="AB13" s="106">
        <v>0</v>
      </c>
      <c r="AC13" s="106">
        <v>0</v>
      </c>
      <c r="AD13" s="94"/>
      <c r="AE13" s="341">
        <f t="shared" si="23"/>
        <v>0</v>
      </c>
      <c r="AF13" s="343">
        <v>0</v>
      </c>
      <c r="AG13" s="108">
        <v>0</v>
      </c>
      <c r="AH13" s="108">
        <v>0</v>
      </c>
      <c r="AI13" s="94"/>
      <c r="AJ13" s="95">
        <f t="shared" si="24"/>
        <v>0</v>
      </c>
      <c r="AK13" s="108">
        <v>0</v>
      </c>
      <c r="AL13" s="108">
        <v>0</v>
      </c>
      <c r="AM13" s="108">
        <v>0</v>
      </c>
      <c r="AN13" s="94"/>
      <c r="AO13" s="95">
        <f t="shared" si="25"/>
        <v>0</v>
      </c>
      <c r="AP13" s="108">
        <v>0</v>
      </c>
      <c r="AQ13" s="108">
        <v>0</v>
      </c>
      <c r="AR13" s="108">
        <v>0</v>
      </c>
      <c r="AS13" s="94"/>
      <c r="AT13" s="95">
        <f t="shared" si="26"/>
        <v>0</v>
      </c>
      <c r="AU13" s="108">
        <v>0</v>
      </c>
      <c r="AV13" s="108">
        <v>0</v>
      </c>
      <c r="AW13" s="108">
        <v>0</v>
      </c>
      <c r="AX13" s="94"/>
      <c r="AY13" s="341">
        <f t="shared" si="27"/>
        <v>0</v>
      </c>
      <c r="AZ13" s="347">
        <f t="shared" si="0"/>
        <v>0</v>
      </c>
      <c r="BA13" s="352">
        <v>0</v>
      </c>
      <c r="BB13" s="98">
        <v>0</v>
      </c>
      <c r="BC13" s="98">
        <v>0</v>
      </c>
      <c r="BD13" s="122"/>
      <c r="BE13" s="95">
        <f t="shared" si="28"/>
        <v>0</v>
      </c>
      <c r="BF13" s="98">
        <v>0</v>
      </c>
      <c r="BG13" s="98">
        <v>0</v>
      </c>
      <c r="BH13" s="98">
        <v>0</v>
      </c>
      <c r="BI13" s="122"/>
      <c r="BJ13" s="95">
        <f t="shared" si="29"/>
        <v>0</v>
      </c>
      <c r="BK13" s="98">
        <v>0</v>
      </c>
      <c r="BL13" s="98">
        <v>0</v>
      </c>
      <c r="BM13" s="98">
        <v>0</v>
      </c>
      <c r="BN13" s="122"/>
      <c r="BO13" s="95">
        <f t="shared" si="30"/>
        <v>0</v>
      </c>
      <c r="BP13" s="98">
        <v>0</v>
      </c>
      <c r="BQ13" s="98">
        <v>0</v>
      </c>
      <c r="BR13" s="98">
        <v>0</v>
      </c>
      <c r="BS13" s="122"/>
      <c r="BT13" s="95">
        <f t="shared" si="31"/>
        <v>0</v>
      </c>
      <c r="BU13" s="99">
        <v>0</v>
      </c>
      <c r="BV13" s="99">
        <v>0</v>
      </c>
      <c r="BW13" s="99">
        <v>0</v>
      </c>
      <c r="BX13" s="122"/>
      <c r="BY13" s="95">
        <f t="shared" si="32"/>
        <v>0</v>
      </c>
      <c r="BZ13" s="99">
        <v>0</v>
      </c>
      <c r="CA13" s="99">
        <v>0</v>
      </c>
      <c r="CB13" s="99">
        <v>0</v>
      </c>
      <c r="CC13" s="123"/>
      <c r="CD13" s="100">
        <f t="shared" si="33"/>
        <v>0</v>
      </c>
      <c r="CE13" s="101"/>
      <c r="CF13" s="102"/>
      <c r="CG13" s="102"/>
      <c r="CH13" s="122"/>
      <c r="CI13" s="102"/>
      <c r="CJ13" s="102"/>
      <c r="CK13" s="102"/>
      <c r="CL13" s="122"/>
      <c r="CM13" s="102"/>
      <c r="CN13" s="102"/>
      <c r="CO13" s="102"/>
      <c r="CP13" s="122"/>
      <c r="CQ13" s="102"/>
      <c r="CR13" s="102"/>
      <c r="CS13" s="102"/>
      <c r="CT13" s="122"/>
      <c r="CU13" s="102"/>
      <c r="CV13" s="102"/>
      <c r="CW13" s="102"/>
      <c r="CX13" s="122"/>
      <c r="CY13" s="102"/>
      <c r="CZ13" s="102"/>
      <c r="DA13" s="102"/>
      <c r="DB13" s="124"/>
      <c r="DC13" s="125"/>
      <c r="DD13" s="38">
        <f t="shared" si="34"/>
        <v>0</v>
      </c>
      <c r="DE13" s="39">
        <f t="shared" si="35"/>
        <v>0</v>
      </c>
      <c r="DF13" s="39">
        <f t="shared" si="36"/>
        <v>0</v>
      </c>
      <c r="DG13" s="94"/>
      <c r="DH13" s="353">
        <f t="shared" si="1"/>
        <v>0</v>
      </c>
      <c r="DI13" s="269">
        <f t="shared" si="2"/>
        <v>0</v>
      </c>
      <c r="DJ13" s="126">
        <f t="shared" si="3"/>
        <v>1</v>
      </c>
      <c r="DK13" s="41">
        <f t="shared" si="4"/>
        <v>0</v>
      </c>
      <c r="DL13" s="28">
        <f t="shared" si="5"/>
        <v>0</v>
      </c>
      <c r="DM13" s="28">
        <f t="shared" si="6"/>
        <v>1</v>
      </c>
      <c r="DN13" s="28">
        <f t="shared" si="7"/>
        <v>0</v>
      </c>
      <c r="DO13" s="28">
        <f t="shared" si="8"/>
        <v>0</v>
      </c>
      <c r="DP13" s="28">
        <f t="shared" si="9"/>
        <v>1</v>
      </c>
      <c r="DQ13" s="42">
        <f t="shared" si="10"/>
        <v>0</v>
      </c>
      <c r="DR13" s="42">
        <f t="shared" si="11"/>
        <v>0</v>
      </c>
      <c r="DS13" s="42">
        <f t="shared" si="12"/>
        <v>1</v>
      </c>
      <c r="DT13" s="42">
        <f t="shared" si="13"/>
        <v>0</v>
      </c>
      <c r="DU13" s="42">
        <f t="shared" si="14"/>
        <v>0</v>
      </c>
      <c r="DV13" s="43">
        <f t="shared" si="15"/>
        <v>20</v>
      </c>
      <c r="DW13" s="42">
        <f>IF(DV13&lt;&gt;20,RANK(DV13,$DV$4:$DV$13,1)+COUNTIF(DV$4:DV13,DV13)-1,20)</f>
        <v>20</v>
      </c>
      <c r="DX13" s="44" t="e">
        <f t="shared" si="16"/>
        <v>#DIV/0!</v>
      </c>
      <c r="DY13" s="45" t="str">
        <f t="shared" si="17"/>
        <v>-</v>
      </c>
      <c r="DZ13" s="24"/>
      <c r="EA13" s="103">
        <f t="shared" si="37"/>
        <v>0</v>
      </c>
      <c r="EB13" s="103">
        <f t="shared" si="38"/>
        <v>0</v>
      </c>
      <c r="EC13" s="103">
        <f t="shared" si="39"/>
        <v>0</v>
      </c>
    </row>
    <row r="14" spans="1:133" ht="16.5" customHeight="1" x14ac:dyDescent="0.15">
      <c r="A14" s="10"/>
      <c r="B14" s="10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30"/>
      <c r="DL14" s="219"/>
      <c r="DM14" s="219"/>
      <c r="DN14" s="219"/>
      <c r="DO14" s="219"/>
      <c r="DP14" s="219"/>
      <c r="DQ14" s="219"/>
      <c r="DR14" s="220">
        <f t="shared" si="11"/>
        <v>0</v>
      </c>
      <c r="DS14" s="221"/>
      <c r="DT14" s="219"/>
      <c r="DU14" s="219"/>
      <c r="DV14" s="219"/>
      <c r="DW14" s="219"/>
      <c r="DX14" s="219"/>
      <c r="DY14" s="219"/>
      <c r="DZ14" s="117"/>
      <c r="EA14" s="241"/>
      <c r="EB14" s="241"/>
      <c r="EC14" s="243"/>
    </row>
    <row r="15" spans="1:133" ht="16" customHeight="1" x14ac:dyDescent="0.15">
      <c r="A15" s="10"/>
      <c r="B15" s="10"/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22"/>
      <c r="DL15" s="222"/>
      <c r="DM15" s="222"/>
      <c r="DN15" s="222"/>
      <c r="DO15" s="222"/>
      <c r="DP15" s="222"/>
      <c r="DQ15" s="121"/>
      <c r="DR15" s="121"/>
      <c r="DS15" s="121"/>
      <c r="DT15" s="121"/>
      <c r="DU15" s="121"/>
      <c r="DV15" s="121"/>
      <c r="DW15" s="121"/>
      <c r="DX15" s="223"/>
      <c r="DY15" s="223"/>
      <c r="DZ15" s="121"/>
      <c r="EA15" s="133"/>
      <c r="EB15" s="133"/>
      <c r="EC15" s="109"/>
    </row>
    <row r="16" spans="1:133" ht="16.5" customHeight="1" thickBot="1" x14ac:dyDescent="0.2">
      <c r="A16" s="10"/>
      <c r="B16" s="10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22"/>
      <c r="DL16" s="222"/>
      <c r="DM16" s="222"/>
      <c r="DN16" s="222"/>
      <c r="DO16" s="222"/>
      <c r="DP16" s="222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33"/>
      <c r="EB16" s="133"/>
      <c r="EC16" s="109"/>
    </row>
    <row r="17" spans="1:133" ht="17" customHeight="1" thickBot="1" x14ac:dyDescent="0.2">
      <c r="A17" s="10"/>
      <c r="B17" s="104"/>
      <c r="C17" s="227"/>
      <c r="D17" s="560" t="str">
        <f>D2</f>
        <v>TRIO</v>
      </c>
      <c r="E17" s="561"/>
      <c r="F17" s="561"/>
      <c r="G17" s="561"/>
      <c r="H17" s="561"/>
      <c r="I17" s="561"/>
      <c r="J17" s="384"/>
      <c r="K17" s="384"/>
      <c r="L17" s="556" t="s">
        <v>21</v>
      </c>
      <c r="M17" s="557"/>
      <c r="N17" s="557"/>
      <c r="O17" s="558"/>
      <c r="P17" s="555" t="s">
        <v>22</v>
      </c>
      <c r="Q17" s="534"/>
      <c r="R17" s="534"/>
      <c r="S17" s="534"/>
      <c r="T17" s="535"/>
      <c r="U17" s="498" t="s">
        <v>23</v>
      </c>
      <c r="V17" s="499"/>
      <c r="W17" s="499"/>
      <c r="X17" s="499"/>
      <c r="Y17" s="499"/>
      <c r="Z17" s="499"/>
      <c r="AA17" s="499"/>
      <c r="AB17" s="500"/>
      <c r="AC17" s="474" t="s">
        <v>101</v>
      </c>
      <c r="AD17" s="474"/>
      <c r="AE17" s="474"/>
      <c r="AF17" s="475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33"/>
      <c r="EB17" s="133"/>
      <c r="EC17" s="109"/>
    </row>
    <row r="18" spans="1:133" ht="17" customHeight="1" thickBot="1" x14ac:dyDescent="0.2">
      <c r="A18" s="10"/>
      <c r="B18" s="10"/>
      <c r="C18" s="120"/>
      <c r="D18" s="321" t="s">
        <v>47</v>
      </c>
      <c r="E18" s="135" t="s">
        <v>2</v>
      </c>
      <c r="F18" s="135" t="s">
        <v>3</v>
      </c>
      <c r="G18" s="135" t="s">
        <v>19</v>
      </c>
      <c r="H18" s="135" t="s">
        <v>20</v>
      </c>
      <c r="I18" s="136"/>
      <c r="J18" s="414"/>
      <c r="K18" s="414"/>
      <c r="L18" s="139" t="s">
        <v>24</v>
      </c>
      <c r="M18" s="140" t="s">
        <v>25</v>
      </c>
      <c r="N18" s="140" t="s">
        <v>26</v>
      </c>
      <c r="O18" s="141" t="s">
        <v>27</v>
      </c>
      <c r="P18" s="67" t="s">
        <v>28</v>
      </c>
      <c r="Q18" s="68" t="s">
        <v>29</v>
      </c>
      <c r="R18" s="68" t="s">
        <v>30</v>
      </c>
      <c r="S18" s="68" t="s">
        <v>31</v>
      </c>
      <c r="T18" s="188" t="s">
        <v>57</v>
      </c>
      <c r="U18" s="192" t="s">
        <v>32</v>
      </c>
      <c r="V18" s="140" t="s">
        <v>33</v>
      </c>
      <c r="W18" s="242" t="s">
        <v>110</v>
      </c>
      <c r="X18" s="140" t="s">
        <v>34</v>
      </c>
      <c r="Y18" s="140" t="s">
        <v>58</v>
      </c>
      <c r="Z18" s="140" t="s">
        <v>59</v>
      </c>
      <c r="AA18" s="141" t="s">
        <v>60</v>
      </c>
      <c r="AB18" s="193" t="s">
        <v>61</v>
      </c>
      <c r="AC18" s="244" t="s">
        <v>95</v>
      </c>
      <c r="AD18" s="71" t="s">
        <v>1</v>
      </c>
      <c r="AE18" s="153" t="s">
        <v>100</v>
      </c>
      <c r="AF18" s="154" t="s">
        <v>44</v>
      </c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33"/>
      <c r="EB18" s="133"/>
      <c r="EC18" s="109"/>
    </row>
    <row r="19" spans="1:133" ht="16.5" customHeight="1" x14ac:dyDescent="0.15">
      <c r="A19" s="10"/>
      <c r="B19" s="10"/>
      <c r="C19" s="254">
        <v>1</v>
      </c>
      <c r="D19" s="278" t="e">
        <f>IF(AA19="-",INDEX(DV$1:DV$13,MATCH(C19,$DW$1:$DW$13,0)),AA19)</f>
        <v>#N/A</v>
      </c>
      <c r="E19" s="279" t="e">
        <f>INDEX(E$1:E$13,MATCH(C19,$DW$1:$DW$13,0))</f>
        <v>#N/A</v>
      </c>
      <c r="F19" s="279" t="e">
        <f>INDEX(F$1:F$13,MATCH(C19,$DW$1:$DW$13,0))</f>
        <v>#N/A</v>
      </c>
      <c r="G19" s="279" t="e">
        <f t="shared" ref="G19:H22" si="40">INDEX(G$1:G$13,MATCH(C19,$DW$1:$DW$13,0))</f>
        <v>#N/A</v>
      </c>
      <c r="H19" s="279" t="e">
        <f t="shared" si="40"/>
        <v>#N/A</v>
      </c>
      <c r="I19" s="280"/>
      <c r="J19" s="415"/>
      <c r="K19" s="415"/>
      <c r="L19" s="282" t="e">
        <f>INDEX(P$1:P$13,MATCH(C19,$DW$1:$DW$13,0))</f>
        <v>#N/A</v>
      </c>
      <c r="M19" s="283" t="e">
        <f>INDEX(U$1:U$13,MATCH(C19,$DW$1:$DW$13,0))</f>
        <v>#N/A</v>
      </c>
      <c r="N19" s="283" t="e">
        <f>INDEX(Z$1:Z$13,MATCH(C19,$DW$1:$DW$13,0))</f>
        <v>#N/A</v>
      </c>
      <c r="O19" s="161" t="e">
        <f>INDEX(AE$1:AE$13,MATCH(C19,$DW$1:$DW$13,0))</f>
        <v>#N/A</v>
      </c>
      <c r="P19" s="282" t="e">
        <f>INDEX(AJ$1:AJ$13,MATCH(C19,$DW$1:$DW$13,0))</f>
        <v>#N/A</v>
      </c>
      <c r="Q19" s="283" t="e">
        <f>INDEX(AO$1:AO$13,MATCH(C19,$DW$1:$DW$13,0))</f>
        <v>#N/A</v>
      </c>
      <c r="R19" s="283" t="e">
        <f>INDEX(AT$1:AT$13,MATCH(C19,$DW$1:$DW$13,0))</f>
        <v>#N/A</v>
      </c>
      <c r="S19" s="303" t="e">
        <f>INDEX(AY$1:AY$13,MATCH(C19,$DW$1:$DW$13,0))</f>
        <v>#N/A</v>
      </c>
      <c r="T19" s="309" t="e">
        <f>INDEX(AZ$1:AZ$13,MATCH(C19,$DW$1:$DW$13,0))</f>
        <v>#N/A</v>
      </c>
      <c r="U19" s="315" t="e">
        <f>INDEX(BE$1:BE$13,MATCH(C19,$DW$1:$DW$13,0))</f>
        <v>#N/A</v>
      </c>
      <c r="V19" s="283" t="e">
        <f>INDEX(BJ$1:BJ$13,MATCH(C19,$DW$1:$DW$13,0))</f>
        <v>#N/A</v>
      </c>
      <c r="W19" s="283" t="e">
        <f>INDEX(BO$1:BO$13,MATCH(C19,$DW$1:$DW$13,0))</f>
        <v>#N/A</v>
      </c>
      <c r="X19" s="283" t="e">
        <f>INDEX(BT$1:BT$13,MATCH(C19,$DW$1:$DW$13,0))</f>
        <v>#N/A</v>
      </c>
      <c r="Y19" s="283" t="e">
        <f>INDEX(BY$1:BY$13,MATCH(C19,$DW$1:$DW$13,0))</f>
        <v>#N/A</v>
      </c>
      <c r="Z19" s="303" t="e">
        <f>INDEX(CD$1:CD$13,MATCH(C19,$DW$1:$DW$13,0))</f>
        <v>#N/A</v>
      </c>
      <c r="AA19" s="306" t="e">
        <f>INDEX(DY$1:DY$13,MATCH(C19,$DW$1:$DW$13,0))</f>
        <v>#N/A</v>
      </c>
      <c r="AB19" s="316" t="e">
        <f>INDEX(DH$1:DH$13,MATCH(C19,$DW$1:$DW$13,0))</f>
        <v>#N/A</v>
      </c>
      <c r="AC19" s="312" t="e">
        <f>INDEX(DI$1:DI$13,MATCH(C19,$DW$1:$DW$13,0))</f>
        <v>#N/A</v>
      </c>
      <c r="AD19" s="284" t="e">
        <f>INDEX(D$1:D$13,MATCH(C19,$DW$1:$DW$13,0))</f>
        <v>#N/A</v>
      </c>
      <c r="AE19" s="285" t="e">
        <f>INDEX(DX$1:DX$13,MATCH(C19,$DW$1:$DW$13,0))</f>
        <v>#N/A</v>
      </c>
      <c r="AF19" s="286" t="e">
        <f>IF(AC19&gt;=150,"Point","-")</f>
        <v>#N/A</v>
      </c>
      <c r="AG19" s="226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33"/>
      <c r="EB19" s="133"/>
      <c r="EC19" s="109"/>
    </row>
    <row r="20" spans="1:133" ht="12.75" customHeight="1" x14ac:dyDescent="0.15">
      <c r="D20" s="287" t="e">
        <f>IF(AA20="-",INDEX(DV$1:DV$13,MATCH(C20,$DW$1:$DW$13,0)),AA20)</f>
        <v>#N/A</v>
      </c>
      <c r="E20" s="288" t="e">
        <f>INDEX(E$1:E$13,MATCH(C20,$DW$1:$DW$13,0))</f>
        <v>#N/A</v>
      </c>
      <c r="F20" s="288" t="e">
        <f>INDEX(F$1:F$13,MATCH(C20,$DW$1:$DW$13,0))</f>
        <v>#N/A</v>
      </c>
      <c r="G20" s="288" t="e">
        <f t="shared" si="40"/>
        <v>#N/A</v>
      </c>
      <c r="H20" s="288" t="e">
        <f t="shared" si="40"/>
        <v>#N/A</v>
      </c>
      <c r="I20" s="289"/>
      <c r="J20" s="416"/>
      <c r="K20" s="416"/>
      <c r="L20" s="291" t="e">
        <f>INDEX(P$1:P$13,MATCH(C20,$DW$1:$DW$13,0))</f>
        <v>#N/A</v>
      </c>
      <c r="M20" s="292" t="e">
        <f>INDEX(U$1:U$13,MATCH(C20,$DW$1:$DW$13,0))</f>
        <v>#N/A</v>
      </c>
      <c r="N20" s="292" t="e">
        <f>INDEX(Z$1:Z$13,MATCH(C20,$DW$1:$DW$13,0))</f>
        <v>#N/A</v>
      </c>
      <c r="O20" s="162" t="e">
        <f>INDEX(AE$1:AE$13,MATCH(C20,$DW$1:$DW$13,0))</f>
        <v>#N/A</v>
      </c>
      <c r="P20" s="291" t="e">
        <f>INDEX(AJ$1:AJ$13,MATCH(C20,$DW$1:$DW$13,0))</f>
        <v>#N/A</v>
      </c>
      <c r="Q20" s="292" t="e">
        <f>INDEX(AO$1:AO$13,MATCH(C20,$DW$1:$DW$13,0))</f>
        <v>#N/A</v>
      </c>
      <c r="R20" s="292" t="e">
        <f>INDEX(AT$1:AT$13,MATCH(C20,$DW$1:$DW$13,0))</f>
        <v>#N/A</v>
      </c>
      <c r="S20" s="304" t="e">
        <f>INDEX(AY$1:AY$13,MATCH(C20,$DW$1:$DW$13,0))</f>
        <v>#N/A</v>
      </c>
      <c r="T20" s="310" t="e">
        <f>INDEX(AZ$1:AZ$13,MATCH(C20,$DW$1:$DW$13,0))</f>
        <v>#N/A</v>
      </c>
      <c r="U20" s="317" t="e">
        <f>INDEX(BE$1:BE$13,MATCH(C20,$DW$1:$DW$13,0))</f>
        <v>#N/A</v>
      </c>
      <c r="V20" s="292" t="e">
        <f>INDEX(BJ$1:BJ$13,MATCH(C20,$DW$1:$DW$13,0))</f>
        <v>#N/A</v>
      </c>
      <c r="W20" s="292" t="e">
        <f>INDEX(BO$1:BO$13,MATCH(C20,$DW$1:$DW$13,0))</f>
        <v>#N/A</v>
      </c>
      <c r="X20" s="292" t="e">
        <f>INDEX(BT$1:BT$13,MATCH(C20,$DW$1:$DW$13,0))</f>
        <v>#N/A</v>
      </c>
      <c r="Y20" s="292" t="e">
        <f>INDEX(BY$1:BY$13,MATCH(C20,$DW$1:$DW$13,0))</f>
        <v>#N/A</v>
      </c>
      <c r="Z20" s="304" t="e">
        <f>INDEX(CD$1:CD$13,MATCH(C20,$DW$1:$DW$13,0))</f>
        <v>#N/A</v>
      </c>
      <c r="AA20" s="307" t="e">
        <f>INDEX(DY$1:DY$13,MATCH(C20,$DW$1:$DW$13,0))</f>
        <v>#N/A</v>
      </c>
      <c r="AB20" s="318" t="e">
        <f>INDEX(DH$1:DH$13,MATCH(C20,$DW$1:$DW$13,0))</f>
        <v>#N/A</v>
      </c>
      <c r="AC20" s="313" t="e">
        <f>INDEX(DI$1:DI$13,MATCH(C20,$DW$1:$DW$13,0))</f>
        <v>#N/A</v>
      </c>
      <c r="AD20" s="293" t="e">
        <f>INDEX(D$1:D$13,MATCH(C20,$DW$1:$DW$13,0))</f>
        <v>#N/A</v>
      </c>
      <c r="AE20" s="294" t="e">
        <f>INDEX(DX$1:DX$13,MATCH(C20,$DW$1:$DW$13,0))</f>
        <v>#N/A</v>
      </c>
      <c r="AF20" s="275" t="e">
        <f t="shared" ref="AF20:AF22" si="41">IF(AC20&gt;=150,"Point","-")</f>
        <v>#N/A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</row>
    <row r="21" spans="1:133" ht="12.75" customHeight="1" x14ac:dyDescent="0.15">
      <c r="D21" s="287" t="e">
        <f>IF(AA21="-",INDEX(DV$1:DV$13,MATCH(C21,$DW$1:$DW$13,0)),AA21)</f>
        <v>#N/A</v>
      </c>
      <c r="E21" s="288" t="e">
        <f>INDEX(E$1:E$13,MATCH(C21,$DW$1:$DW$13,0))</f>
        <v>#N/A</v>
      </c>
      <c r="F21" s="288" t="e">
        <f>INDEX(F$1:F$13,MATCH(C21,$DW$1:$DW$13,0))</f>
        <v>#N/A</v>
      </c>
      <c r="G21" s="288" t="e">
        <f t="shared" si="40"/>
        <v>#N/A</v>
      </c>
      <c r="H21" s="288" t="e">
        <f t="shared" si="40"/>
        <v>#N/A</v>
      </c>
      <c r="I21" s="289"/>
      <c r="J21" s="416"/>
      <c r="K21" s="416"/>
      <c r="L21" s="291" t="e">
        <f>INDEX(P$1:P$13,MATCH(C21,$DW$1:$DW$13,0))</f>
        <v>#N/A</v>
      </c>
      <c r="M21" s="292" t="e">
        <f>INDEX(U$1:U$13,MATCH(C21,$DW$1:$DW$13,0))</f>
        <v>#N/A</v>
      </c>
      <c r="N21" s="292" t="e">
        <f>INDEX(Z$1:Z$13,MATCH(C21,$DW$1:$DW$13,0))</f>
        <v>#N/A</v>
      </c>
      <c r="O21" s="162" t="e">
        <f>INDEX(AE$1:AE$13,MATCH(C21,$DW$1:$DW$13,0))</f>
        <v>#N/A</v>
      </c>
      <c r="P21" s="291" t="e">
        <f>INDEX(AJ$1:AJ$13,MATCH(C21,$DW$1:$DW$13,0))</f>
        <v>#N/A</v>
      </c>
      <c r="Q21" s="292" t="e">
        <f>INDEX(AO$1:AO$13,MATCH(C21,$DW$1:$DW$13,0))</f>
        <v>#N/A</v>
      </c>
      <c r="R21" s="292" t="e">
        <f>INDEX(AT$1:AT$13,MATCH(C21,$DW$1:$DW$13,0))</f>
        <v>#N/A</v>
      </c>
      <c r="S21" s="304" t="e">
        <f>INDEX(AY$1:AY$13,MATCH(C21,$DW$1:$DW$13,0))</f>
        <v>#N/A</v>
      </c>
      <c r="T21" s="310" t="e">
        <f>INDEX(AZ$1:AZ$13,MATCH(C21,$DW$1:$DW$13,0))</f>
        <v>#N/A</v>
      </c>
      <c r="U21" s="317" t="e">
        <f>INDEX(BE$1:BE$13,MATCH(C21,$DW$1:$DW$13,0))</f>
        <v>#N/A</v>
      </c>
      <c r="V21" s="292" t="e">
        <f>INDEX(BJ$1:BJ$13,MATCH(C21,$DW$1:$DW$13,0))</f>
        <v>#N/A</v>
      </c>
      <c r="W21" s="292" t="e">
        <f>INDEX(BO$1:BO$13,MATCH(C21,$DW$1:$DW$13,0))</f>
        <v>#N/A</v>
      </c>
      <c r="X21" s="292" t="e">
        <f>INDEX(BT$1:BT$13,MATCH(C21,$DW$1:$DW$13,0))</f>
        <v>#N/A</v>
      </c>
      <c r="Y21" s="292" t="e">
        <f>INDEX(BY$1:BY$13,MATCH(C21,$DW$1:$DW$13,0))</f>
        <v>#N/A</v>
      </c>
      <c r="Z21" s="304" t="e">
        <f>INDEX(CD$1:CD$13,MATCH(C21,$DW$1:$DW$13,0))</f>
        <v>#N/A</v>
      </c>
      <c r="AA21" s="307" t="e">
        <f>INDEX(DY$1:DY$13,MATCH(C21,$DW$1:$DW$13,0))</f>
        <v>#N/A</v>
      </c>
      <c r="AB21" s="318" t="e">
        <f>INDEX(DH$1:DH$13,MATCH(C21,$DW$1:$DW$13,0))</f>
        <v>#N/A</v>
      </c>
      <c r="AC21" s="313" t="e">
        <f>INDEX(DI$1:DI$13,MATCH(C21,$DW$1:$DW$13,0))</f>
        <v>#N/A</v>
      </c>
      <c r="AD21" s="293" t="e">
        <f>INDEX(D$1:D$13,MATCH(C21,$DW$1:$DW$13,0))</f>
        <v>#N/A</v>
      </c>
      <c r="AE21" s="294" t="e">
        <f>INDEX(DX$1:DX$13,MATCH(C21,$DW$1:$DW$13,0))</f>
        <v>#N/A</v>
      </c>
      <c r="AF21" s="275" t="e">
        <f t="shared" si="41"/>
        <v>#N/A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</row>
    <row r="22" spans="1:133" ht="12.75" customHeight="1" thickBot="1" x14ac:dyDescent="0.2">
      <c r="D22" s="295" t="e">
        <f>IF(AA22="-",INDEX(DV$1:DV$13,MATCH(C22,$DW$1:$DW$13,0)),AA22)</f>
        <v>#N/A</v>
      </c>
      <c r="E22" s="296" t="e">
        <f>INDEX(E$1:E$13,MATCH(C22,$DW$1:$DW$13,0))</f>
        <v>#N/A</v>
      </c>
      <c r="F22" s="296" t="e">
        <f>INDEX(F$1:F$13,MATCH(C22,$DW$1:$DW$13,0))</f>
        <v>#N/A</v>
      </c>
      <c r="G22" s="296" t="e">
        <f t="shared" si="40"/>
        <v>#N/A</v>
      </c>
      <c r="H22" s="296" t="e">
        <f t="shared" si="40"/>
        <v>#N/A</v>
      </c>
      <c r="I22" s="297"/>
      <c r="J22" s="417"/>
      <c r="K22" s="417"/>
      <c r="L22" s="298" t="e">
        <f>INDEX(P$1:P$13,MATCH(C22,$DW$1:$DW$13,0))</f>
        <v>#N/A</v>
      </c>
      <c r="M22" s="299" t="e">
        <f>INDEX(U$1:U$13,MATCH(C22,$DW$1:$DW$13,0))</f>
        <v>#N/A</v>
      </c>
      <c r="N22" s="299" t="e">
        <f>INDEX(Z$1:Z$13,MATCH(C22,$DW$1:$DW$13,0))</f>
        <v>#N/A</v>
      </c>
      <c r="O22" s="300" t="e">
        <f>INDEX(AE$1:AE$13,MATCH(C22,$DW$1:$DW$13,0))</f>
        <v>#N/A</v>
      </c>
      <c r="P22" s="298" t="e">
        <f>INDEX(AJ$1:AJ$13,MATCH(C22,$DW$1:$DW$13,0))</f>
        <v>#N/A</v>
      </c>
      <c r="Q22" s="299" t="e">
        <f>INDEX(AO$1:AO$13,MATCH(C22,$DW$1:$DW$13,0))</f>
        <v>#N/A</v>
      </c>
      <c r="R22" s="299" t="e">
        <f>INDEX(AT$1:AT$13,MATCH(C22,$DW$1:$DW$13,0))</f>
        <v>#N/A</v>
      </c>
      <c r="S22" s="305" t="e">
        <f>INDEX(AY$1:AY$13,MATCH(C22,$DW$1:$DW$13,0))</f>
        <v>#N/A</v>
      </c>
      <c r="T22" s="311" t="e">
        <f>INDEX(AZ$1:AZ$13,MATCH(C22,$DW$1:$DW$13,0))</f>
        <v>#N/A</v>
      </c>
      <c r="U22" s="319" t="e">
        <f>INDEX(BE$1:BE$13,MATCH(C22,$DW$1:$DW$13,0))</f>
        <v>#N/A</v>
      </c>
      <c r="V22" s="299" t="e">
        <f>INDEX(BJ$1:BJ$13,MATCH(C22,$DW$1:$DW$13,0))</f>
        <v>#N/A</v>
      </c>
      <c r="W22" s="299" t="e">
        <f>INDEX(BO$1:BO$13,MATCH(C22,$DW$1:$DW$13,0))</f>
        <v>#N/A</v>
      </c>
      <c r="X22" s="299" t="e">
        <f>INDEX(BT$1:BT$13,MATCH(C22,$DW$1:$DW$13,0))</f>
        <v>#N/A</v>
      </c>
      <c r="Y22" s="299" t="e">
        <f>INDEX(BY$1:BY$13,MATCH(C22,$DW$1:$DW$13,0))</f>
        <v>#N/A</v>
      </c>
      <c r="Z22" s="305" t="e">
        <f>INDEX(CD$1:CD$13,MATCH(C22,$DW$1:$DW$13,0))</f>
        <v>#N/A</v>
      </c>
      <c r="AA22" s="308" t="e">
        <f>INDEX(DY$1:DY$13,MATCH(C22,$DW$1:$DW$13,0))</f>
        <v>#N/A</v>
      </c>
      <c r="AB22" s="320" t="e">
        <f>INDEX(DH$1:DH$13,MATCH(C22,$DW$1:$DW$13,0))</f>
        <v>#N/A</v>
      </c>
      <c r="AC22" s="314" t="e">
        <f>INDEX(DI$1:DI$13,MATCH(C22,$DW$1:$DW$13,0))</f>
        <v>#N/A</v>
      </c>
      <c r="AD22" s="301" t="e">
        <f>INDEX(D$1:D$13,MATCH(C22,$DW$1:$DW$13,0))</f>
        <v>#N/A</v>
      </c>
      <c r="AE22" s="302" t="e">
        <f>INDEX(DX$1:DX$13,MATCH(C22,$DW$1:$DW$13,0))</f>
        <v>#N/A</v>
      </c>
      <c r="AF22" s="276" t="e">
        <f t="shared" si="41"/>
        <v>#N/A</v>
      </c>
    </row>
  </sheetData>
  <mergeCells count="34">
    <mergeCell ref="J2:K2"/>
    <mergeCell ref="D1:EB1"/>
    <mergeCell ref="D2:I2"/>
    <mergeCell ref="D17:I17"/>
    <mergeCell ref="U17:AB17"/>
    <mergeCell ref="BA2:DH2"/>
    <mergeCell ref="EA2:EC2"/>
    <mergeCell ref="AC17:AF17"/>
    <mergeCell ref="DI2:DJ2"/>
    <mergeCell ref="BU3:BY3"/>
    <mergeCell ref="BP3:BT3"/>
    <mergeCell ref="BK3:BO3"/>
    <mergeCell ref="BF3:BJ3"/>
    <mergeCell ref="BA3:BE3"/>
    <mergeCell ref="AU3:AY3"/>
    <mergeCell ref="AP3:AT3"/>
    <mergeCell ref="AK3:AO3"/>
    <mergeCell ref="AF2:AY2"/>
    <mergeCell ref="P17:T17"/>
    <mergeCell ref="L17:O17"/>
    <mergeCell ref="BZ3:CD3"/>
    <mergeCell ref="L2:AE2"/>
    <mergeCell ref="AF3:AJ3"/>
    <mergeCell ref="AA3:AE3"/>
    <mergeCell ref="V3:Z3"/>
    <mergeCell ref="Q3:U3"/>
    <mergeCell ref="L3:P3"/>
    <mergeCell ref="CI3:CL3"/>
    <mergeCell ref="CE3:CH3"/>
    <mergeCell ref="DD3:DG3"/>
    <mergeCell ref="CY3:DB3"/>
    <mergeCell ref="CU3:CX3"/>
    <mergeCell ref="CQ3:CT3"/>
    <mergeCell ref="CM3:CP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classi</vt:lpstr>
      <vt:lpstr>HTM 0</vt:lpstr>
      <vt:lpstr>HTM 1</vt:lpstr>
      <vt:lpstr>HTM 2</vt:lpstr>
      <vt:lpstr>HTM3</vt:lpstr>
      <vt:lpstr>FS 0</vt:lpstr>
      <vt:lpstr>FS 1</vt:lpstr>
      <vt:lpstr>FS 2</vt:lpstr>
      <vt:lpstr>FS 3</vt:lpstr>
      <vt:lpstr>SENIOR</vt:lpstr>
      <vt:lpstr>QUARTET</vt:lpstr>
      <vt:lpstr>TRIO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Ellero</dc:creator>
  <cp:keywords/>
  <dc:description/>
  <cp:lastModifiedBy>Elisa Ellero</cp:lastModifiedBy>
  <cp:revision/>
  <dcterms:created xsi:type="dcterms:W3CDTF">2017-11-24T10:10:42Z</dcterms:created>
  <dcterms:modified xsi:type="dcterms:W3CDTF">2023-10-01T07:34:47Z</dcterms:modified>
  <cp:category/>
  <cp:contentStatus/>
</cp:coreProperties>
</file>