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16" activeTab="11"/>
  </bookViews>
  <sheets>
    <sheet name="classi" sheetId="1" r:id="rId1"/>
    <sheet name="HTM 2" sheetId="2" r:id="rId2"/>
    <sheet name="HTM 3" sheetId="3" r:id="rId3"/>
    <sheet name=" SENIOR-HAND FS" sheetId="4" r:id="rId4"/>
    <sheet name="HTM 1" sheetId="5" r:id="rId5"/>
    <sheet name="SEN-HAND HTM" sheetId="6" r:id="rId6"/>
    <sheet name="HTM 0" sheetId="7" r:id="rId7"/>
    <sheet name="FS 0 SABATO" sheetId="8" r:id="rId8"/>
    <sheet name="FS 1 SABATO" sheetId="9" state="hidden" r:id="rId9"/>
    <sheet name="FS 3" sheetId="10" r:id="rId10"/>
    <sheet name="FS 2" sheetId="11" r:id="rId11"/>
    <sheet name="FS 1 DOMENICA" sheetId="12" r:id="rId12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<sst xmlns="http://schemas.openxmlformats.org/spreadsheetml/2006/main" count="1339" uniqueCount="265">
  <si>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</si>
  <si>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</si>
  <si>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</si>
  <si>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</si>
  <si>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</si>
  <si>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</si>
  <si>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</si>
  <si>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</si>
  <si>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</si>
  <si>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</si>
  <si>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</si>
  <si>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</si>
  <si>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</si>
  <si>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</si>
  <si>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Junior</t>
  </si>
  <si>
    <t>FS 1</t>
  </si>
  <si>
    <t>Gruppo 1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</si>
  <si>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</si>
  <si>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</si>
  <si>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</si>
  <si>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</si>
  <si>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</si>
  <si>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</si>
  <si>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</si>
  <si>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</si>
  <si>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</si>
  <si>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</si>
  <si>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</si>
  <si>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</si>
  <si>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</si>
  <si>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</si>
  <si>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</si>
  <si>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</si>
  <si>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</si>
  <si>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</si>
  <si>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</si>
  <si>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</si>
  <si>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</si>
  <si>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</si>
  <si>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</si>
  <si>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</si>
  <si>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</si>
  <si>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</si>
  <si>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</si>
  <si>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</si>
  <si>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</si>
  <si>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</si>
  <si>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</si>
  <si>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</si>
  <si>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</si>
  <si>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</si>
  <si>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</si>
  <si>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</si>
  <si>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</si>
  <si>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</si>
  <si>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</si>
  <si>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</si>
  <si>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</si>
  <si>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</si>
  <si>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</si>
  <si>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</si>
  <si>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</si>
  <si>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</si>
  <si>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</si>
  <si>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</si>
  <si>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</si>
  <si>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</si>
  <si>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</si>
  <si>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</si>
  <si>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</si>
  <si>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</si>
  <si>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</si>
  <si>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</si>
  <si>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</si>
  <si>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</si>
  <si>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FS 0</t>
  </si>
  <si>
    <t>FS Junior</t>
  </si>
  <si>
    <t>HTM 0</t>
  </si>
  <si>
    <t>Freestyle 0</t>
  </si>
  <si>
    <t>FS 1 DOMENICA</t>
  </si>
  <si>
    <t xml:space="preserve">Freestyle 1 </t>
  </si>
  <si>
    <t xml:space="preserve">freestyle 0 </t>
  </si>
  <si>
    <t>rit</t>
  </si>
  <si>
    <t>SENIOR/HAND</t>
  </si>
  <si>
    <t>FS</t>
  </si>
  <si>
    <t>8° CSEN Italian open 2024</t>
  </si>
  <si>
    <t>laura</t>
  </si>
  <si>
    <t>faraoni</t>
  </si>
  <si>
    <t>dream</t>
  </si>
  <si>
    <t>sandra</t>
  </si>
  <si>
    <t>schneider</t>
  </si>
  <si>
    <t>nala</t>
  </si>
  <si>
    <t xml:space="preserve">stefania </t>
  </si>
  <si>
    <t>gaspari</t>
  </si>
  <si>
    <t>goccia</t>
  </si>
  <si>
    <t>melissa</t>
  </si>
  <si>
    <t>munoz</t>
  </si>
  <si>
    <t>krystal</t>
  </si>
  <si>
    <t>rosaria</t>
  </si>
  <si>
    <t>amato</t>
  </si>
  <si>
    <t>italo</t>
  </si>
  <si>
    <t>silvia</t>
  </si>
  <si>
    <t>terranova</t>
  </si>
  <si>
    <t>artù</t>
  </si>
  <si>
    <t>chiara</t>
  </si>
  <si>
    <t>di bene</t>
  </si>
  <si>
    <t>rei</t>
  </si>
  <si>
    <t>barbara</t>
  </si>
  <si>
    <t>castelli</t>
  </si>
  <si>
    <t>delizia</t>
  </si>
  <si>
    <t>liliana</t>
  </si>
  <si>
    <t>bruno</t>
  </si>
  <si>
    <t>duca</t>
  </si>
  <si>
    <t>magò</t>
  </si>
  <si>
    <t>cristallini</t>
  </si>
  <si>
    <t>flann</t>
  </si>
  <si>
    <t>lusy</t>
  </si>
  <si>
    <t>imbergerova</t>
  </si>
  <si>
    <t>rysa</t>
  </si>
  <si>
    <t>roberto</t>
  </si>
  <si>
    <t>amerio</t>
  </si>
  <si>
    <t>nano</t>
  </si>
  <si>
    <t>meccoli</t>
  </si>
  <si>
    <t>ermione</t>
  </si>
  <si>
    <t>ratna</t>
  </si>
  <si>
    <t>x</t>
  </si>
  <si>
    <t>SENIOR HANDICAP FS</t>
  </si>
  <si>
    <t>alessandra</t>
  </si>
  <si>
    <t>ferri</t>
  </si>
  <si>
    <t>stellina</t>
  </si>
  <si>
    <t>rosalba</t>
  </si>
  <si>
    <t>regis</t>
  </si>
  <si>
    <t>maya</t>
  </si>
  <si>
    <t xml:space="preserve">barbara </t>
  </si>
  <si>
    <t>grace</t>
  </si>
  <si>
    <t>cristina</t>
  </si>
  <si>
    <t>falletti</t>
  </si>
  <si>
    <t>scott</t>
  </si>
  <si>
    <t xml:space="preserve">marianne </t>
  </si>
  <si>
    <t>mass</t>
  </si>
  <si>
    <t>josephine</t>
  </si>
  <si>
    <t>nicolini</t>
  </si>
  <si>
    <t>fly</t>
  </si>
  <si>
    <t>fassola</t>
  </si>
  <si>
    <t>my dream</t>
  </si>
  <si>
    <t>alessio</t>
  </si>
  <si>
    <t>calcagno</t>
  </si>
  <si>
    <t>ellie</t>
  </si>
  <si>
    <t>valentina</t>
  </si>
  <si>
    <t>mazzuccato</t>
  </si>
  <si>
    <t>bruce</t>
  </si>
  <si>
    <t>margherita</t>
  </si>
  <si>
    <t>belletti</t>
  </si>
  <si>
    <t>lily</t>
  </si>
  <si>
    <t>gioia</t>
  </si>
  <si>
    <t>rossi</t>
  </si>
  <si>
    <t>remus</t>
  </si>
  <si>
    <t>beorn</t>
  </si>
  <si>
    <t>bonfanti</t>
  </si>
  <si>
    <t>thil</t>
  </si>
  <si>
    <t>loredana</t>
  </si>
  <si>
    <t>benedetti</t>
  </si>
  <si>
    <t>iris</t>
  </si>
  <si>
    <t>nadia</t>
  </si>
  <si>
    <t>caregnato</t>
  </si>
  <si>
    <t>aragorn</t>
  </si>
  <si>
    <t>lazzaro</t>
  </si>
  <si>
    <t>sally</t>
  </si>
  <si>
    <t>noemi</t>
  </si>
  <si>
    <t>boscaro</t>
  </si>
  <si>
    <t>astrid</t>
  </si>
  <si>
    <t>carlotta</t>
  </si>
  <si>
    <t>tiberi</t>
  </si>
  <si>
    <t>lara</t>
  </si>
  <si>
    <t>skylee</t>
  </si>
  <si>
    <t>davide</t>
  </si>
  <si>
    <t>rossetto</t>
  </si>
  <si>
    <t>genepì</t>
  </si>
  <si>
    <t>gloria</t>
  </si>
  <si>
    <t>allasia</t>
  </si>
  <si>
    <t>frida</t>
  </si>
  <si>
    <t>gianni</t>
  </si>
  <si>
    <t>orlandi</t>
  </si>
  <si>
    <t>bolt</t>
  </si>
  <si>
    <t>simone</t>
  </si>
  <si>
    <t>gori</t>
  </si>
  <si>
    <t>speed</t>
  </si>
  <si>
    <t>rita</t>
  </si>
  <si>
    <t>ruberto</t>
  </si>
  <si>
    <t>jordan</t>
  </si>
  <si>
    <t>gabriele</t>
  </si>
  <si>
    <t>oliver</t>
  </si>
  <si>
    <t>monika</t>
  </si>
  <si>
    <t>siegl</t>
  </si>
  <si>
    <t>lilly</t>
  </si>
  <si>
    <t>claudia</t>
  </si>
  <si>
    <t>bruschi</t>
  </si>
  <si>
    <t>rocky</t>
  </si>
  <si>
    <t>lyxi</t>
  </si>
  <si>
    <t>alboraletti</t>
  </si>
  <si>
    <t>arya</t>
  </si>
  <si>
    <t>martina</t>
  </si>
  <si>
    <t>fiaschi</t>
  </si>
  <si>
    <t>naran</t>
  </si>
  <si>
    <t xml:space="preserve">bruce </t>
  </si>
  <si>
    <t>anna</t>
  </si>
  <si>
    <t>miele</t>
  </si>
  <si>
    <t>laxa</t>
  </si>
  <si>
    <t>samantha</t>
  </si>
  <si>
    <t>lutterotti</t>
  </si>
  <si>
    <t>king</t>
  </si>
  <si>
    <t>mik</t>
  </si>
  <si>
    <t>venturi</t>
  </si>
  <si>
    <t>slash</t>
  </si>
  <si>
    <t>marianne</t>
  </si>
  <si>
    <t>maas</t>
  </si>
  <si>
    <t>madelaine</t>
  </si>
  <si>
    <t>fabiola</t>
  </si>
  <si>
    <t>noviello</t>
  </si>
  <si>
    <t>rum</t>
  </si>
  <si>
    <t>antonella</t>
  </si>
  <si>
    <t>natali</t>
  </si>
  <si>
    <t>dew</t>
  </si>
  <si>
    <t>lisa</t>
  </si>
  <si>
    <t>puccinelli</t>
  </si>
  <si>
    <t>daisy</t>
  </si>
  <si>
    <t>arwen</t>
  </si>
  <si>
    <t>michela</t>
  </si>
  <si>
    <t>bugni</t>
  </si>
  <si>
    <t>aslan</t>
  </si>
  <si>
    <t>dan</t>
  </si>
  <si>
    <t>daragiu</t>
  </si>
  <si>
    <t>giada</t>
  </si>
  <si>
    <t>timea</t>
  </si>
  <si>
    <t>mion</t>
  </si>
  <si>
    <t>brilli</t>
  </si>
  <si>
    <t>sky</t>
  </si>
  <si>
    <t>gustavo</t>
  </si>
  <si>
    <t>marisa</t>
  </si>
  <si>
    <t>fantin</t>
  </si>
  <si>
    <t>babilonia</t>
  </si>
  <si>
    <t>lucilla</t>
  </si>
  <si>
    <t>ronconi</t>
  </si>
  <si>
    <t>rusty</t>
  </si>
  <si>
    <t>reyna</t>
  </si>
  <si>
    <t>elisa</t>
  </si>
  <si>
    <t>laudito</t>
  </si>
  <si>
    <t>vaniglia</t>
  </si>
  <si>
    <t>stefania</t>
  </si>
  <si>
    <t>julia</t>
  </si>
  <si>
    <t>preusser</t>
  </si>
  <si>
    <t>jorlik</t>
  </si>
  <si>
    <t>paola</t>
  </si>
  <si>
    <t>bencini</t>
  </si>
  <si>
    <t>neve</t>
  </si>
  <si>
    <t>rachele</t>
  </si>
  <si>
    <t>tulli</t>
  </si>
  <si>
    <t>ariel</t>
  </si>
  <si>
    <t>scotto</t>
  </si>
  <si>
    <t>gin</t>
  </si>
  <si>
    <t>senior htm</t>
  </si>
  <si>
    <t>224a</t>
  </si>
  <si>
    <t>118a</t>
  </si>
  <si>
    <t>118b</t>
  </si>
  <si>
    <t>susanna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</si>
</sst>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1" fontId="24" fillId="37" borderId="10" xfId="0" applyNumberFormat="1" applyFont="1" applyFill="1" applyBorder="1" applyAlignment="1" applyProtection="1">
      <alignment horizontal="left"/>
      <protection/>
    </xf>
    <xf numFmtId="2" fontId="24" fillId="55" borderId="10" xfId="0" applyNumberFormat="1" applyFont="1" applyFill="1" applyBorder="1" applyAlignment="1" applyProtection="1">
      <alignment/>
      <protection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1" fontId="24" fillId="37" borderId="14" xfId="0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2" fontId="24" fillId="66" borderId="26" xfId="0" applyNumberFormat="1" applyFont="1" applyFill="1" applyBorder="1" applyAlignment="1" applyProtection="1">
      <alignment/>
      <protection/>
    </xf>
    <xf numFmtId="2" fontId="24" fillId="66" borderId="10" xfId="0" applyNumberFormat="1" applyFont="1" applyFill="1" applyBorder="1" applyAlignment="1" applyProtection="1">
      <alignment/>
      <protection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1" xfId="0" applyFont="1" applyFill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0" borderId="62" xfId="0" applyFont="1" applyBorder="1" applyAlignment="1" applyProtection="1">
      <alignment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2" xfId="0" applyFont="1" applyBorder="1" applyAlignment="1" applyProtection="1">
      <alignment horizontal="left"/>
      <protection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66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2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2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8" borderId="67" xfId="0" applyFont="1" applyFill="1" applyBorder="1" applyAlignment="1" applyProtection="1">
      <alignment horizontal="center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90">
      <selection activeCell="C200" sqref="C200"/>
    </sheetView>
  </sheetViews>
  <sheetFormatPr defaultColWidth="11.57421875" defaultRowHeight="12.75"/>
  <cols>
    <col min="1" max="1" width="4.140625" style="0" customWidth="1"/>
    <col min="2" max="2" width="17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6" t="s">
        <v>85</v>
      </c>
      <c r="C2" s="256"/>
      <c r="D2" s="256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7" t="s">
        <v>0</v>
      </c>
      <c r="C5" s="257"/>
      <c r="D5" s="257"/>
      <c r="E5" s="5"/>
      <c r="F5" s="5"/>
      <c r="G5" s="2"/>
    </row>
    <row r="6" spans="1:7" ht="12.75">
      <c r="A6" s="1"/>
      <c r="B6" s="257"/>
      <c r="C6" s="257"/>
      <c r="D6" s="257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1">
        <v>112</v>
      </c>
      <c r="C12" s="208" t="s">
        <v>86</v>
      </c>
      <c r="D12" s="209" t="s">
        <v>87</v>
      </c>
      <c r="E12" s="225"/>
      <c r="F12" s="212"/>
      <c r="G12" s="209" t="s">
        <v>88</v>
      </c>
    </row>
    <row r="13" spans="1:7" ht="15.75">
      <c r="A13" s="1"/>
      <c r="B13" s="11">
        <v>114</v>
      </c>
      <c r="C13" s="208" t="s">
        <v>92</v>
      </c>
      <c r="D13" s="209" t="s">
        <v>93</v>
      </c>
      <c r="E13" s="225"/>
      <c r="F13" s="212"/>
      <c r="G13" s="209" t="s">
        <v>94</v>
      </c>
    </row>
    <row r="14" spans="1:7" ht="15.75">
      <c r="A14" s="1"/>
      <c r="B14" s="11">
        <v>116</v>
      </c>
      <c r="C14" s="208" t="s">
        <v>98</v>
      </c>
      <c r="D14" s="209" t="s">
        <v>99</v>
      </c>
      <c r="E14" s="225"/>
      <c r="F14" s="212"/>
      <c r="G14" s="209" t="s">
        <v>100</v>
      </c>
    </row>
    <row r="15" spans="1:7" ht="15.75">
      <c r="A15" s="1"/>
      <c r="B15" s="11">
        <v>117</v>
      </c>
      <c r="C15" s="208" t="s">
        <v>101</v>
      </c>
      <c r="D15" s="209" t="s">
        <v>102</v>
      </c>
      <c r="E15" s="225"/>
      <c r="F15" s="212"/>
      <c r="G15" s="209" t="s">
        <v>103</v>
      </c>
    </row>
    <row r="16" spans="1:7" ht="15.75">
      <c r="A16" s="1"/>
      <c r="B16" s="11">
        <v>118</v>
      </c>
      <c r="C16" s="208" t="s">
        <v>205</v>
      </c>
      <c r="D16" s="209" t="s">
        <v>206</v>
      </c>
      <c r="E16" s="225"/>
      <c r="F16" s="212"/>
      <c r="G16" s="209" t="s">
        <v>207</v>
      </c>
    </row>
    <row r="17" spans="1:7" ht="15.75">
      <c r="A17" s="1"/>
      <c r="B17" s="11" t="s">
        <v>262</v>
      </c>
      <c r="C17" s="208" t="s">
        <v>95</v>
      </c>
      <c r="D17" s="209" t="s">
        <v>96</v>
      </c>
      <c r="E17" s="225"/>
      <c r="F17" s="212"/>
      <c r="G17" s="209" t="s">
        <v>97</v>
      </c>
    </row>
    <row r="18" spans="1:7" ht="15.75">
      <c r="A18" s="1"/>
      <c r="B18" s="11" t="s">
        <v>263</v>
      </c>
      <c r="C18" s="208" t="s">
        <v>89</v>
      </c>
      <c r="D18" s="209" t="s">
        <v>90</v>
      </c>
      <c r="E18" s="226"/>
      <c r="F18" s="212"/>
      <c r="G18" s="209" t="s">
        <v>91</v>
      </c>
    </row>
    <row r="19" spans="1:7" ht="15.75">
      <c r="A19" s="1"/>
      <c r="B19" s="11"/>
      <c r="C19" s="208"/>
      <c r="D19" s="209"/>
      <c r="E19" s="226"/>
      <c r="F19" s="212"/>
      <c r="G19" s="209"/>
    </row>
    <row r="20" spans="1:7" ht="15.75">
      <c r="A20" s="1"/>
      <c r="B20" s="11"/>
      <c r="C20" s="208"/>
      <c r="D20" s="209"/>
      <c r="E20" s="226"/>
      <c r="F20" s="212"/>
      <c r="G20" s="209"/>
    </row>
    <row r="21" spans="1:7" ht="15.75">
      <c r="A21" s="1"/>
      <c r="B21" s="11"/>
      <c r="C21" s="208"/>
      <c r="D21" s="209"/>
      <c r="E21" s="226"/>
      <c r="F21" s="212"/>
      <c r="G21" s="209"/>
    </row>
    <row r="22" spans="1:7" ht="15.75">
      <c r="A22" s="1"/>
      <c r="B22" s="11"/>
      <c r="C22" s="208"/>
      <c r="D22" s="209"/>
      <c r="E22" s="226"/>
      <c r="F22" s="212"/>
      <c r="G22" s="209"/>
    </row>
    <row r="23" spans="1:7" ht="15.75">
      <c r="A23" s="1"/>
      <c r="B23" s="11"/>
      <c r="C23" s="208"/>
      <c r="D23" s="209"/>
      <c r="E23" s="226"/>
      <c r="F23" s="212"/>
      <c r="G23" s="209"/>
    </row>
    <row r="24" spans="1:7" ht="15.75">
      <c r="A24" s="1"/>
      <c r="B24" s="11" t="s">
        <v>7</v>
      </c>
      <c r="C24" s="208"/>
      <c r="D24" s="209"/>
      <c r="E24" s="226"/>
      <c r="F24" s="212"/>
      <c r="G24" s="209"/>
    </row>
    <row r="25" spans="1:7" ht="15.75">
      <c r="A25" s="1"/>
      <c r="B25" s="11" t="s">
        <v>7</v>
      </c>
      <c r="C25" s="208"/>
      <c r="D25" s="209"/>
      <c r="E25" s="226"/>
      <c r="F25" s="212"/>
      <c r="G25" s="209"/>
    </row>
    <row r="26" spans="1:7" ht="15.75">
      <c r="A26" s="1"/>
      <c r="B26" s="11" t="s">
        <v>7</v>
      </c>
      <c r="C26" s="208"/>
      <c r="D26" s="209"/>
      <c r="E26" s="226"/>
      <c r="F26" s="212"/>
      <c r="G26" s="209"/>
    </row>
    <row r="27" spans="1:7" ht="15.75">
      <c r="A27" s="1"/>
      <c r="B27" s="11" t="s">
        <v>7</v>
      </c>
      <c r="C27" s="212"/>
      <c r="D27" s="213"/>
      <c r="E27" s="226"/>
      <c r="F27" s="212"/>
      <c r="G27" s="213"/>
    </row>
    <row r="28" spans="1:7" ht="15.75">
      <c r="A28" s="1"/>
      <c r="B28" s="11" t="s">
        <v>7</v>
      </c>
      <c r="C28" s="212"/>
      <c r="D28" s="213"/>
      <c r="E28" s="226"/>
      <c r="F28" s="212"/>
      <c r="G28" s="213"/>
    </row>
    <row r="29" spans="1:7" ht="15.75">
      <c r="A29" s="1"/>
      <c r="B29" s="11" t="s">
        <v>7</v>
      </c>
      <c r="C29" s="212"/>
      <c r="D29" s="213"/>
      <c r="E29" s="226"/>
      <c r="F29" s="212"/>
      <c r="G29" s="213"/>
    </row>
    <row r="30" spans="1:7" ht="15.75">
      <c r="A30" s="1"/>
      <c r="B30" s="11" t="s">
        <v>7</v>
      </c>
      <c r="C30" s="212"/>
      <c r="D30" s="213"/>
      <c r="E30" s="226"/>
      <c r="F30" s="212"/>
      <c r="G30" s="213"/>
    </row>
    <row r="31" spans="1:7" ht="15.75">
      <c r="A31" s="1"/>
      <c r="B31" s="11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73</v>
      </c>
      <c r="D34" s="188"/>
      <c r="E34" s="187"/>
      <c r="F34" s="187"/>
      <c r="G34" s="186"/>
    </row>
    <row r="35" spans="1:7" ht="15.75">
      <c r="A35" s="7"/>
      <c r="B35" s="11">
        <v>101</v>
      </c>
      <c r="C35" s="208" t="s">
        <v>107</v>
      </c>
      <c r="D35" s="209" t="s">
        <v>108</v>
      </c>
      <c r="E35" s="210"/>
      <c r="F35" s="211"/>
      <c r="G35" s="209" t="s">
        <v>109</v>
      </c>
    </row>
    <row r="36" spans="1:7" ht="15.75">
      <c r="A36" s="7"/>
      <c r="B36" s="11">
        <v>102</v>
      </c>
      <c r="C36" s="208" t="s">
        <v>110</v>
      </c>
      <c r="D36" s="209" t="s">
        <v>111</v>
      </c>
      <c r="E36" s="210"/>
      <c r="F36" s="211"/>
      <c r="G36" s="209" t="s">
        <v>112</v>
      </c>
    </row>
    <row r="37" spans="1:7" ht="15.75">
      <c r="A37" s="7"/>
      <c r="B37" s="11">
        <v>103</v>
      </c>
      <c r="C37" s="208" t="s">
        <v>101</v>
      </c>
      <c r="D37" s="209" t="s">
        <v>102</v>
      </c>
      <c r="E37" s="210"/>
      <c r="F37" s="211"/>
      <c r="G37" s="209" t="s">
        <v>113</v>
      </c>
    </row>
    <row r="38" spans="1:7" ht="15.75">
      <c r="A38" s="8"/>
      <c r="B38" s="11"/>
      <c r="C38" s="212"/>
      <c r="D38" s="213"/>
      <c r="E38" s="210"/>
      <c r="F38" s="211"/>
      <c r="G38" s="213"/>
    </row>
    <row r="39" spans="1:7" ht="15.75">
      <c r="A39" s="9"/>
      <c r="B39" s="11" t="s">
        <v>7</v>
      </c>
      <c r="C39" s="212"/>
      <c r="D39" s="213"/>
      <c r="E39" s="210"/>
      <c r="F39" s="211"/>
      <c r="G39" s="213"/>
    </row>
    <row r="40" spans="1:7" ht="15.75">
      <c r="A40" s="9"/>
      <c r="B40" s="11" t="s">
        <v>7</v>
      </c>
      <c r="C40" s="212"/>
      <c r="D40" s="213"/>
      <c r="E40" s="210"/>
      <c r="F40" s="211"/>
      <c r="G40" s="213"/>
    </row>
    <row r="41" spans="1:7" ht="15.75">
      <c r="A41" s="9"/>
      <c r="B41" s="11" t="s">
        <v>7</v>
      </c>
      <c r="C41" s="212"/>
      <c r="D41" s="213"/>
      <c r="E41" s="210"/>
      <c r="F41" s="211"/>
      <c r="G41" s="213"/>
    </row>
    <row r="42" spans="1:7" ht="15.75">
      <c r="A42" s="9"/>
      <c r="B42" s="11" t="s">
        <v>7</v>
      </c>
      <c r="C42" s="212"/>
      <c r="D42" s="213"/>
      <c r="E42" s="210"/>
      <c r="F42" s="211"/>
      <c r="G42" s="213"/>
    </row>
    <row r="43" spans="1:7" ht="15.75">
      <c r="A43" s="9"/>
      <c r="B43" s="11" t="s">
        <v>7</v>
      </c>
      <c r="C43" s="212"/>
      <c r="D43" s="213"/>
      <c r="E43" s="210"/>
      <c r="F43" s="211"/>
      <c r="G43" s="213"/>
    </row>
    <row r="44" spans="1:7" ht="15.75">
      <c r="A44" s="9"/>
      <c r="B44" s="11" t="s">
        <v>7</v>
      </c>
      <c r="C44" s="212"/>
      <c r="D44" s="213"/>
      <c r="E44" s="210"/>
      <c r="F44" s="211"/>
      <c r="G44" s="213"/>
    </row>
    <row r="45" spans="1:7" ht="15.75">
      <c r="A45" s="9"/>
      <c r="B45" s="11" t="s">
        <v>7</v>
      </c>
      <c r="C45" s="212"/>
      <c r="D45" s="213"/>
      <c r="E45" s="210"/>
      <c r="F45" s="211"/>
      <c r="G45" s="213"/>
    </row>
    <row r="46" spans="1:7" ht="15.75">
      <c r="A46" s="9"/>
      <c r="B46" s="11" t="s">
        <v>7</v>
      </c>
      <c r="C46" s="212"/>
      <c r="D46" s="213"/>
      <c r="E46" s="210"/>
      <c r="F46" s="211"/>
      <c r="G46" s="213"/>
    </row>
    <row r="47" spans="1:7" ht="15.75">
      <c r="A47" s="9"/>
      <c r="B47" s="11" t="s">
        <v>7</v>
      </c>
      <c r="C47" s="212"/>
      <c r="D47" s="213"/>
      <c r="E47" s="210"/>
      <c r="F47" s="211"/>
      <c r="G47" s="213"/>
    </row>
    <row r="48" spans="1:7" ht="15.75">
      <c r="A48" s="9"/>
      <c r="B48" s="11" t="s">
        <v>7</v>
      </c>
      <c r="C48" s="212"/>
      <c r="D48" s="213"/>
      <c r="E48" s="210"/>
      <c r="F48" s="211"/>
      <c r="G48" s="213"/>
    </row>
    <row r="49" spans="1:7" ht="15.75">
      <c r="A49" s="9"/>
      <c r="B49" s="11" t="s">
        <v>7</v>
      </c>
      <c r="C49" s="212"/>
      <c r="D49" s="213"/>
      <c r="E49" s="210"/>
      <c r="F49" s="211"/>
      <c r="G49" s="213"/>
    </row>
    <row r="50" spans="1:7" ht="15.75">
      <c r="A50" s="9"/>
      <c r="B50" s="11" t="s">
        <v>7</v>
      </c>
      <c r="C50" s="212"/>
      <c r="D50" s="213"/>
      <c r="E50" s="210"/>
      <c r="F50" s="211"/>
      <c r="G50" s="213"/>
    </row>
    <row r="51" spans="1:7" ht="15.75">
      <c r="A51" s="9"/>
      <c r="B51" s="11" t="s">
        <v>7</v>
      </c>
      <c r="C51" s="212"/>
      <c r="D51" s="213"/>
      <c r="E51" s="210"/>
      <c r="F51" s="211"/>
      <c r="G51" s="213"/>
    </row>
    <row r="52" spans="1:7" ht="15.75">
      <c r="A52" s="9"/>
      <c r="B52" s="11" t="s">
        <v>7</v>
      </c>
      <c r="C52" s="212"/>
      <c r="D52" s="213"/>
      <c r="E52" s="210"/>
      <c r="F52" s="211"/>
      <c r="G52" s="213"/>
    </row>
    <row r="53" spans="1:7" ht="15.75">
      <c r="A53" s="9"/>
      <c r="B53" s="11" t="s">
        <v>7</v>
      </c>
      <c r="C53" s="212"/>
      <c r="D53" s="213"/>
      <c r="E53" s="210"/>
      <c r="F53" s="211"/>
      <c r="G53" s="213"/>
    </row>
    <row r="54" spans="1:7" ht="15.75">
      <c r="A54" s="9"/>
      <c r="B54" s="11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74</v>
      </c>
      <c r="D57" s="188"/>
      <c r="E57" s="187" t="s">
        <v>13</v>
      </c>
      <c r="F57" s="189"/>
      <c r="G57" s="186"/>
    </row>
    <row r="58" spans="1:7" ht="15.75">
      <c r="A58" s="1"/>
      <c r="B58" s="11">
        <v>104</v>
      </c>
      <c r="C58" s="208" t="s">
        <v>107</v>
      </c>
      <c r="D58" s="209" t="s">
        <v>114</v>
      </c>
      <c r="E58" s="210" t="s">
        <v>125</v>
      </c>
      <c r="F58" s="211"/>
      <c r="G58" s="209" t="s">
        <v>115</v>
      </c>
    </row>
    <row r="59" spans="1:7" ht="15.75">
      <c r="A59" s="1"/>
      <c r="B59" s="11">
        <v>105</v>
      </c>
      <c r="C59" s="208" t="s">
        <v>116</v>
      </c>
      <c r="D59" s="209" t="s">
        <v>117</v>
      </c>
      <c r="E59" s="210" t="s">
        <v>125</v>
      </c>
      <c r="F59" s="211"/>
      <c r="G59" s="209" t="s">
        <v>118</v>
      </c>
    </row>
    <row r="60" spans="1:7" ht="15.75">
      <c r="A60" s="1"/>
      <c r="B60" s="11">
        <v>106</v>
      </c>
      <c r="C60" s="208" t="s">
        <v>119</v>
      </c>
      <c r="D60" s="209" t="s">
        <v>120</v>
      </c>
      <c r="E60" s="210" t="s">
        <v>125</v>
      </c>
      <c r="F60" s="211"/>
      <c r="G60" s="209" t="s">
        <v>121</v>
      </c>
    </row>
    <row r="61" spans="1:7" ht="15.75">
      <c r="A61" s="1"/>
      <c r="B61" s="11">
        <v>107</v>
      </c>
      <c r="C61" s="208" t="s">
        <v>104</v>
      </c>
      <c r="D61" s="209" t="s">
        <v>122</v>
      </c>
      <c r="E61" s="210" t="s">
        <v>125</v>
      </c>
      <c r="F61" s="211"/>
      <c r="G61" s="209" t="s">
        <v>123</v>
      </c>
    </row>
    <row r="62" spans="1:7" ht="15.75">
      <c r="A62" s="1"/>
      <c r="B62" s="11">
        <v>108</v>
      </c>
      <c r="C62" s="208" t="s">
        <v>107</v>
      </c>
      <c r="D62" s="209" t="s">
        <v>114</v>
      </c>
      <c r="E62" s="210" t="s">
        <v>125</v>
      </c>
      <c r="F62" s="211"/>
      <c r="G62" s="209" t="s">
        <v>124</v>
      </c>
    </row>
    <row r="63" spans="1:7" ht="15.75">
      <c r="A63" s="1"/>
      <c r="B63" s="11"/>
      <c r="C63" s="208"/>
      <c r="D63" s="209"/>
      <c r="E63" s="210"/>
      <c r="F63" s="211"/>
      <c r="G63" s="209"/>
    </row>
    <row r="64" spans="1:7" ht="15.75">
      <c r="A64" s="1"/>
      <c r="B64" s="11" t="s">
        <v>7</v>
      </c>
      <c r="C64" s="212"/>
      <c r="D64" s="213"/>
      <c r="E64" s="210"/>
      <c r="F64" s="211"/>
      <c r="G64" s="213"/>
    </row>
    <row r="65" spans="1:7" ht="15.75">
      <c r="A65" s="1"/>
      <c r="B65" s="11" t="s">
        <v>7</v>
      </c>
      <c r="C65" s="212"/>
      <c r="D65" s="213"/>
      <c r="E65" s="210"/>
      <c r="F65" s="211"/>
      <c r="G65" s="213"/>
    </row>
    <row r="66" spans="1:7" ht="15.75">
      <c r="A66" s="1"/>
      <c r="B66" s="11" t="s">
        <v>7</v>
      </c>
      <c r="C66" s="212"/>
      <c r="D66" s="213"/>
      <c r="E66" s="210"/>
      <c r="F66" s="211"/>
      <c r="G66" s="213"/>
    </row>
    <row r="67" spans="1:7" ht="15.75">
      <c r="A67" s="1"/>
      <c r="B67" s="11" t="s">
        <v>7</v>
      </c>
      <c r="C67" s="212"/>
      <c r="D67" s="213"/>
      <c r="E67" s="210"/>
      <c r="F67" s="211"/>
      <c r="G67" s="213"/>
    </row>
    <row r="68" spans="1:7" ht="15.75">
      <c r="A68" s="1"/>
      <c r="B68" s="11" t="s">
        <v>7</v>
      </c>
      <c r="C68" s="212"/>
      <c r="D68" s="213"/>
      <c r="E68" s="210"/>
      <c r="F68" s="211"/>
      <c r="G68" s="213"/>
    </row>
    <row r="69" spans="1:7" ht="15.75">
      <c r="A69" s="1"/>
      <c r="B69" s="11" t="s">
        <v>7</v>
      </c>
      <c r="C69" s="212"/>
      <c r="D69" s="213"/>
      <c r="E69" s="210"/>
      <c r="F69" s="211"/>
      <c r="G69" s="213"/>
    </row>
    <row r="70" spans="1:7" ht="15.75">
      <c r="A70" s="1"/>
      <c r="B70" s="11" t="s">
        <v>7</v>
      </c>
      <c r="C70" s="212"/>
      <c r="D70" s="213"/>
      <c r="E70" s="210"/>
      <c r="F70" s="211"/>
      <c r="G70" s="213"/>
    </row>
    <row r="71" spans="1:7" ht="15.75">
      <c r="A71" s="1"/>
      <c r="B71" s="11" t="s">
        <v>7</v>
      </c>
      <c r="C71" s="212"/>
      <c r="D71" s="213"/>
      <c r="E71" s="210"/>
      <c r="F71" s="211"/>
      <c r="G71" s="213"/>
    </row>
    <row r="72" spans="1:7" ht="15.75">
      <c r="A72" s="1"/>
      <c r="B72" s="11" t="s">
        <v>7</v>
      </c>
      <c r="C72" s="212"/>
      <c r="D72" s="213"/>
      <c r="E72" s="210"/>
      <c r="F72" s="211"/>
      <c r="G72" s="213"/>
    </row>
    <row r="73" spans="1:7" ht="15.75">
      <c r="A73" s="1"/>
      <c r="B73" s="11" t="s">
        <v>7</v>
      </c>
      <c r="C73" s="212"/>
      <c r="D73" s="213"/>
      <c r="E73" s="210"/>
      <c r="F73" s="211"/>
      <c r="G73" s="213"/>
    </row>
    <row r="74" spans="1:7" ht="15.75">
      <c r="A74" s="1"/>
      <c r="B74" s="11" t="s">
        <v>7</v>
      </c>
      <c r="C74" s="212"/>
      <c r="D74" s="213"/>
      <c r="E74" s="210"/>
      <c r="F74" s="211"/>
      <c r="G74" s="213"/>
    </row>
    <row r="75" spans="1:7" ht="15.75">
      <c r="A75" s="1"/>
      <c r="B75" s="11" t="s">
        <v>7</v>
      </c>
      <c r="C75" s="212"/>
      <c r="D75" s="213"/>
      <c r="E75" s="210"/>
      <c r="F75" s="211"/>
      <c r="G75" s="213"/>
    </row>
    <row r="76" spans="1:7" ht="15.75">
      <c r="A76" s="1"/>
      <c r="B76" s="11" t="s">
        <v>7</v>
      </c>
      <c r="C76" s="212"/>
      <c r="D76" s="213"/>
      <c r="E76" s="210"/>
      <c r="F76" s="211"/>
      <c r="G76" s="213"/>
    </row>
    <row r="77" spans="1:7" ht="15.75">
      <c r="A77" s="1"/>
      <c r="B77" s="11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260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1">
        <v>119</v>
      </c>
      <c r="C81" s="208" t="s">
        <v>107</v>
      </c>
      <c r="D81" s="209" t="s">
        <v>108</v>
      </c>
      <c r="E81" s="210"/>
      <c r="F81" s="211"/>
      <c r="G81" s="209" t="s">
        <v>134</v>
      </c>
    </row>
    <row r="82" spans="1:7" ht="15.75">
      <c r="A82" s="1"/>
      <c r="B82" s="11"/>
      <c r="C82" s="208"/>
      <c r="D82" s="209"/>
      <c r="E82" s="210"/>
      <c r="F82" s="211"/>
      <c r="G82" s="209"/>
    </row>
    <row r="83" spans="1:7" ht="15.75">
      <c r="A83" s="1"/>
      <c r="B83" s="11"/>
      <c r="C83" s="208"/>
      <c r="D83" s="209"/>
      <c r="E83" s="210"/>
      <c r="F83" s="211"/>
      <c r="G83" s="209"/>
    </row>
    <row r="84" spans="1:7" ht="15.75">
      <c r="A84" s="1"/>
      <c r="B84" s="11"/>
      <c r="C84" s="208"/>
      <c r="D84" s="209"/>
      <c r="E84" s="210"/>
      <c r="F84" s="211"/>
      <c r="G84" s="209"/>
    </row>
    <row r="85" spans="1:7" ht="15.75">
      <c r="A85" s="1"/>
      <c r="B85" s="11"/>
      <c r="C85" s="208"/>
      <c r="D85" s="209"/>
      <c r="E85" s="210"/>
      <c r="F85" s="211"/>
      <c r="G85" s="209"/>
    </row>
    <row r="86" spans="1:7" ht="15.75">
      <c r="A86" s="1"/>
      <c r="B86" s="11"/>
      <c r="C86" s="208"/>
      <c r="D86" s="209"/>
      <c r="E86" s="210"/>
      <c r="F86" s="211"/>
      <c r="G86" s="209"/>
    </row>
    <row r="87" spans="1:7" ht="15.75">
      <c r="A87" s="1"/>
      <c r="B87" s="11"/>
      <c r="C87" s="212"/>
      <c r="D87" s="213"/>
      <c r="E87" s="210"/>
      <c r="F87" s="211"/>
      <c r="G87" s="213"/>
    </row>
    <row r="88" spans="1:7" ht="15.75">
      <c r="A88" s="1"/>
      <c r="B88" s="11"/>
      <c r="C88" s="212"/>
      <c r="D88" s="213"/>
      <c r="E88" s="210"/>
      <c r="F88" s="211"/>
      <c r="G88" s="213"/>
    </row>
    <row r="89" spans="1:7" ht="15.75">
      <c r="A89" s="1"/>
      <c r="B89" s="11"/>
      <c r="C89" s="212"/>
      <c r="D89" s="213"/>
      <c r="E89" s="210"/>
      <c r="F89" s="211"/>
      <c r="G89" s="213"/>
    </row>
    <row r="90" spans="1:7" ht="15.75">
      <c r="A90" s="1"/>
      <c r="B90" s="11"/>
      <c r="C90" s="212"/>
      <c r="D90" s="213"/>
      <c r="E90" s="210"/>
      <c r="F90" s="211"/>
      <c r="G90" s="213"/>
    </row>
    <row r="91" spans="1:7" ht="15.75">
      <c r="A91" s="1"/>
      <c r="B91" s="11"/>
      <c r="C91" s="212"/>
      <c r="D91" s="213"/>
      <c r="E91" s="210"/>
      <c r="F91" s="211"/>
      <c r="G91" s="213"/>
    </row>
    <row r="92" spans="1:7" ht="15.75">
      <c r="A92" s="1"/>
      <c r="B92" s="11"/>
      <c r="C92" s="212"/>
      <c r="D92" s="213"/>
      <c r="E92" s="210"/>
      <c r="F92" s="211"/>
      <c r="G92" s="213"/>
    </row>
    <row r="93" spans="1:7" ht="15.75">
      <c r="A93" s="1"/>
      <c r="B93" s="11" t="s">
        <v>7</v>
      </c>
      <c r="C93" s="212"/>
      <c r="D93" s="213"/>
      <c r="E93" s="210"/>
      <c r="F93" s="211"/>
      <c r="G93" s="213"/>
    </row>
    <row r="94" spans="1:7" ht="15.75">
      <c r="A94" s="1"/>
      <c r="B94" s="11" t="s">
        <v>7</v>
      </c>
      <c r="C94" s="212"/>
      <c r="D94" s="213"/>
      <c r="E94" s="210"/>
      <c r="F94" s="211"/>
      <c r="G94" s="213"/>
    </row>
    <row r="95" spans="1:7" ht="15.75">
      <c r="A95" s="1"/>
      <c r="B95" s="11" t="s">
        <v>7</v>
      </c>
      <c r="C95" s="212"/>
      <c r="D95" s="213"/>
      <c r="E95" s="210"/>
      <c r="F95" s="211"/>
      <c r="G95" s="213"/>
    </row>
    <row r="96" spans="1:7" ht="15.75">
      <c r="A96" s="1"/>
      <c r="B96" s="11" t="s">
        <v>7</v>
      </c>
      <c r="C96" s="212"/>
      <c r="D96" s="213"/>
      <c r="E96" s="210"/>
      <c r="F96" s="211"/>
      <c r="G96" s="213"/>
    </row>
    <row r="97" spans="1:7" ht="15.75">
      <c r="A97" s="1"/>
      <c r="B97" s="11" t="s">
        <v>7</v>
      </c>
      <c r="C97" s="212"/>
      <c r="D97" s="213"/>
      <c r="E97" s="210"/>
      <c r="F97" s="211"/>
      <c r="G97" s="213"/>
    </row>
    <row r="98" spans="1:7" ht="15.75">
      <c r="A98" s="1"/>
      <c r="B98" s="11" t="s">
        <v>7</v>
      </c>
      <c r="C98" s="212"/>
      <c r="D98" s="213"/>
      <c r="E98" s="210"/>
      <c r="F98" s="211"/>
      <c r="G98" s="213"/>
    </row>
    <row r="99" spans="1:7" ht="15.75">
      <c r="A99" s="1"/>
      <c r="B99" s="11" t="s">
        <v>7</v>
      </c>
      <c r="C99" s="212"/>
      <c r="D99" s="213"/>
      <c r="E99" s="210"/>
      <c r="F99" s="211"/>
      <c r="G99" s="213"/>
    </row>
    <row r="100" spans="1:7" ht="15.75">
      <c r="A100" s="1"/>
      <c r="B100" s="11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14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1" t="s">
        <v>7</v>
      </c>
      <c r="C104" s="208"/>
      <c r="D104" s="209"/>
      <c r="E104" s="210"/>
      <c r="F104" s="211"/>
      <c r="G104" s="209"/>
    </row>
    <row r="105" spans="1:7" ht="15.75">
      <c r="A105" s="1"/>
      <c r="B105" s="11" t="s">
        <v>7</v>
      </c>
      <c r="C105" s="208"/>
      <c r="D105" s="209"/>
      <c r="E105" s="210"/>
      <c r="F105" s="211"/>
      <c r="G105" s="209"/>
    </row>
    <row r="106" spans="1:7" ht="15.75">
      <c r="A106" s="1"/>
      <c r="B106" s="11" t="s">
        <v>7</v>
      </c>
      <c r="C106" s="208"/>
      <c r="D106" s="209"/>
      <c r="E106" s="210"/>
      <c r="F106" s="211"/>
      <c r="G106" s="209"/>
    </row>
    <row r="107" spans="1:7" ht="15.75">
      <c r="A107" s="1"/>
      <c r="B107" s="11" t="s">
        <v>7</v>
      </c>
      <c r="C107" s="208"/>
      <c r="D107" s="209"/>
      <c r="E107" s="210"/>
      <c r="F107" s="211"/>
      <c r="G107" s="209"/>
    </row>
    <row r="108" spans="1:7" ht="15.75">
      <c r="A108" s="1"/>
      <c r="B108" s="11" t="s">
        <v>7</v>
      </c>
      <c r="C108" s="208"/>
      <c r="D108" s="209"/>
      <c r="E108" s="210"/>
      <c r="F108" s="211"/>
      <c r="G108" s="209"/>
    </row>
    <row r="109" spans="1:7" ht="15.75">
      <c r="A109" s="1"/>
      <c r="B109" s="11" t="s">
        <v>7</v>
      </c>
      <c r="C109" s="208"/>
      <c r="D109" s="209"/>
      <c r="E109" s="210"/>
      <c r="F109" s="211"/>
      <c r="G109" s="209"/>
    </row>
    <row r="110" spans="1:7" ht="15.75">
      <c r="A110" s="1"/>
      <c r="B110" s="11" t="s">
        <v>7</v>
      </c>
      <c r="C110" s="212"/>
      <c r="D110" s="213"/>
      <c r="E110" s="210"/>
      <c r="F110" s="211"/>
      <c r="G110" s="213"/>
    </row>
    <row r="111" spans="1:7" ht="15.75">
      <c r="A111" s="1"/>
      <c r="B111" s="11" t="s">
        <v>7</v>
      </c>
      <c r="C111" s="212"/>
      <c r="D111" s="213"/>
      <c r="E111" s="210"/>
      <c r="F111" s="211"/>
      <c r="G111" s="213"/>
    </row>
    <row r="112" spans="1:7" ht="15.75">
      <c r="A112" s="1"/>
      <c r="B112" s="11" t="s">
        <v>7</v>
      </c>
      <c r="C112" s="212"/>
      <c r="D112" s="213"/>
      <c r="E112" s="210"/>
      <c r="F112" s="211"/>
      <c r="G112" s="213"/>
    </row>
    <row r="113" spans="1:7" ht="15.75">
      <c r="A113" s="1"/>
      <c r="B113" s="11" t="s">
        <v>7</v>
      </c>
      <c r="C113" s="212"/>
      <c r="D113" s="213"/>
      <c r="E113" s="210"/>
      <c r="F113" s="211"/>
      <c r="G113" s="213"/>
    </row>
    <row r="114" spans="1:7" ht="15.75">
      <c r="A114" s="1"/>
      <c r="B114" s="11" t="s">
        <v>7</v>
      </c>
      <c r="C114" s="212"/>
      <c r="D114" s="213"/>
      <c r="E114" s="210"/>
      <c r="F114" s="211"/>
      <c r="G114" s="213"/>
    </row>
    <row r="115" spans="1:7" ht="15.75">
      <c r="A115" s="1"/>
      <c r="B115" s="11" t="s">
        <v>7</v>
      </c>
      <c r="C115" s="212"/>
      <c r="D115" s="213"/>
      <c r="E115" s="210"/>
      <c r="F115" s="211"/>
      <c r="G115" s="213"/>
    </row>
    <row r="116" spans="1:7" ht="15.75">
      <c r="A116" s="1"/>
      <c r="B116" s="11" t="s">
        <v>7</v>
      </c>
      <c r="C116" s="212"/>
      <c r="D116" s="213"/>
      <c r="E116" s="210"/>
      <c r="F116" s="211"/>
      <c r="G116" s="213"/>
    </row>
    <row r="117" spans="1:7" ht="15.75">
      <c r="A117" s="1"/>
      <c r="B117" s="11" t="s">
        <v>7</v>
      </c>
      <c r="C117" s="212"/>
      <c r="D117" s="213"/>
      <c r="E117" s="210"/>
      <c r="F117" s="211"/>
      <c r="G117" s="213"/>
    </row>
    <row r="118" spans="1:7" ht="15.75">
      <c r="A118" s="1"/>
      <c r="B118" s="11" t="s">
        <v>7</v>
      </c>
      <c r="C118" s="212"/>
      <c r="D118" s="213"/>
      <c r="E118" s="210"/>
      <c r="F118" s="211"/>
      <c r="G118" s="213"/>
    </row>
    <row r="119" spans="1:7" ht="15.75">
      <c r="A119" s="1"/>
      <c r="B119" s="11" t="s">
        <v>7</v>
      </c>
      <c r="C119" s="212"/>
      <c r="D119" s="213"/>
      <c r="E119" s="210"/>
      <c r="F119" s="211"/>
      <c r="G119" s="213"/>
    </row>
    <row r="120" spans="1:7" ht="15.75">
      <c r="A120" s="1"/>
      <c r="B120" s="11" t="s">
        <v>7</v>
      </c>
      <c r="C120" s="212"/>
      <c r="D120" s="213"/>
      <c r="E120" s="210"/>
      <c r="F120" s="211"/>
      <c r="G120" s="213"/>
    </row>
    <row r="121" spans="1:7" ht="15.75">
      <c r="A121" s="1"/>
      <c r="B121" s="11" t="s">
        <v>7</v>
      </c>
      <c r="C121" s="212"/>
      <c r="D121" s="213"/>
      <c r="E121" s="210"/>
      <c r="F121" s="211"/>
      <c r="G121" s="213"/>
    </row>
    <row r="122" spans="1:7" ht="15.75">
      <c r="A122" s="1"/>
      <c r="B122" s="11" t="s">
        <v>7</v>
      </c>
      <c r="C122" s="212"/>
      <c r="D122" s="213"/>
      <c r="E122" s="210"/>
      <c r="F122" s="211"/>
      <c r="G122" s="213"/>
    </row>
    <row r="123" spans="1:7" ht="15.75">
      <c r="A123" s="1"/>
      <c r="B123" s="11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15</v>
      </c>
      <c r="C125" s="185"/>
      <c r="D125" s="186"/>
      <c r="E125" s="187"/>
      <c r="F125" s="187"/>
      <c r="G125" s="186"/>
    </row>
    <row r="126" spans="1:7" ht="15.75">
      <c r="A126" s="1"/>
      <c r="B126" s="192" t="s">
        <v>73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1"/>
      <c r="C127" s="208"/>
      <c r="D127" s="209"/>
      <c r="E127" s="225"/>
      <c r="F127" s="211"/>
      <c r="G127" s="209"/>
    </row>
    <row r="128" spans="1:7" ht="15.75">
      <c r="A128" s="1"/>
      <c r="B128" s="11"/>
      <c r="C128" s="208"/>
      <c r="D128" s="209"/>
      <c r="E128" s="225"/>
      <c r="F128" s="211"/>
      <c r="G128" s="209"/>
    </row>
    <row r="129" spans="1:7" ht="15.75">
      <c r="A129" s="1"/>
      <c r="B129" s="11"/>
      <c r="C129" s="208"/>
      <c r="D129" s="209"/>
      <c r="E129" s="225"/>
      <c r="F129" s="211"/>
      <c r="G129" s="209"/>
    </row>
    <row r="130" spans="1:7" ht="15.75">
      <c r="A130" s="1"/>
      <c r="B130" s="11"/>
      <c r="C130" s="208"/>
      <c r="D130" s="209"/>
      <c r="E130" s="225"/>
      <c r="F130" s="211"/>
      <c r="G130" s="209"/>
    </row>
    <row r="131" spans="1:7" ht="15.75">
      <c r="A131" s="1"/>
      <c r="B131" s="11"/>
      <c r="C131" s="208"/>
      <c r="D131" s="209"/>
      <c r="E131" s="225"/>
      <c r="F131" s="211"/>
      <c r="G131" s="209"/>
    </row>
    <row r="132" spans="1:7" ht="15.75">
      <c r="A132" s="1"/>
      <c r="B132" s="11"/>
      <c r="C132" s="208"/>
      <c r="D132" s="209"/>
      <c r="E132" s="225"/>
      <c r="F132" s="211"/>
      <c r="G132" s="209"/>
    </row>
    <row r="133" spans="1:7" ht="15.75">
      <c r="A133" s="1"/>
      <c r="B133" s="11"/>
      <c r="C133" s="208"/>
      <c r="D133" s="209"/>
      <c r="E133" s="225"/>
      <c r="F133" s="211"/>
      <c r="G133" s="209"/>
    </row>
    <row r="134" spans="1:7" ht="15.75">
      <c r="A134" s="1"/>
      <c r="B134" s="11"/>
      <c r="C134" s="212"/>
      <c r="D134" s="213"/>
      <c r="E134" s="226"/>
      <c r="F134" s="211"/>
      <c r="G134" s="213"/>
    </row>
    <row r="135" spans="1:7" ht="15.75">
      <c r="A135" s="1"/>
      <c r="B135" s="11"/>
      <c r="C135" s="212"/>
      <c r="D135" s="213"/>
      <c r="E135" s="226"/>
      <c r="F135" s="211"/>
      <c r="G135" s="213"/>
    </row>
    <row r="136" spans="1:7" ht="15.75">
      <c r="A136" s="1"/>
      <c r="B136" s="11"/>
      <c r="C136" s="212"/>
      <c r="D136" s="213"/>
      <c r="E136" s="226"/>
      <c r="F136" s="211"/>
      <c r="G136" s="213"/>
    </row>
    <row r="137" spans="1:7" ht="15.75">
      <c r="A137" s="1"/>
      <c r="B137" s="11"/>
      <c r="C137" s="212"/>
      <c r="D137" s="213"/>
      <c r="E137" s="226"/>
      <c r="F137" s="211"/>
      <c r="G137" s="213"/>
    </row>
    <row r="138" spans="1:7" ht="15.75">
      <c r="A138" s="1"/>
      <c r="B138" s="11"/>
      <c r="C138" s="212"/>
      <c r="D138" s="213"/>
      <c r="E138" s="210"/>
      <c r="F138" s="211"/>
      <c r="G138" s="213"/>
    </row>
    <row r="139" spans="1:7" ht="15.75">
      <c r="A139" s="1"/>
      <c r="B139" s="11"/>
      <c r="C139" s="212"/>
      <c r="D139" s="213"/>
      <c r="E139" s="210"/>
      <c r="F139" s="211"/>
      <c r="G139" s="213"/>
    </row>
    <row r="140" spans="1:7" ht="15.75">
      <c r="A140" s="1"/>
      <c r="B140" s="11"/>
      <c r="C140" s="212"/>
      <c r="D140" s="213"/>
      <c r="E140" s="210"/>
      <c r="F140" s="211"/>
      <c r="G140" s="213"/>
    </row>
    <row r="141" spans="1:7" ht="15.75">
      <c r="A141" s="1"/>
      <c r="B141" s="11"/>
      <c r="C141" s="212"/>
      <c r="D141" s="213"/>
      <c r="E141" s="210"/>
      <c r="F141" s="211"/>
      <c r="G141" s="213"/>
    </row>
    <row r="142" spans="1:7" ht="15.75">
      <c r="A142" s="1"/>
      <c r="B142" s="11" t="s">
        <v>7</v>
      </c>
      <c r="C142" s="212"/>
      <c r="D142" s="213"/>
      <c r="E142" s="210"/>
      <c r="F142" s="211"/>
      <c r="G142" s="213"/>
    </row>
    <row r="143" spans="1:7" ht="15.75">
      <c r="A143" s="1"/>
      <c r="B143" s="11" t="s">
        <v>7</v>
      </c>
      <c r="C143" s="212"/>
      <c r="D143" s="213"/>
      <c r="E143" s="210"/>
      <c r="F143" s="211"/>
      <c r="G143" s="213"/>
    </row>
    <row r="144" spans="1:7" ht="15.75">
      <c r="A144" s="1"/>
      <c r="B144" s="11" t="s">
        <v>7</v>
      </c>
      <c r="C144" s="212"/>
      <c r="D144" s="213"/>
      <c r="E144" s="210"/>
      <c r="F144" s="211"/>
      <c r="G144" s="213"/>
    </row>
    <row r="145" spans="1:7" ht="15.75">
      <c r="A145" s="1"/>
      <c r="B145" s="11" t="s">
        <v>7</v>
      </c>
      <c r="C145" s="212"/>
      <c r="D145" s="213"/>
      <c r="E145" s="210"/>
      <c r="F145" s="211"/>
      <c r="G145" s="213"/>
    </row>
    <row r="146" spans="1:7" ht="15.75">
      <c r="A146" s="1"/>
      <c r="B146" s="12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83</v>
      </c>
      <c r="C148" s="197"/>
      <c r="D148" s="186"/>
      <c r="E148" s="187"/>
      <c r="F148" s="187"/>
      <c r="G148" s="186"/>
    </row>
    <row r="149" spans="1:7" ht="15.75">
      <c r="A149" s="1"/>
      <c r="B149" s="198" t="s">
        <v>84</v>
      </c>
      <c r="C149" s="224"/>
      <c r="D149" s="199"/>
      <c r="E149" s="200"/>
      <c r="F149" s="200"/>
      <c r="G149" s="189"/>
    </row>
    <row r="150" spans="1:7" ht="15.75">
      <c r="A150" s="1"/>
      <c r="B150" s="13">
        <v>109</v>
      </c>
      <c r="C150" s="214" t="s">
        <v>127</v>
      </c>
      <c r="D150" s="215" t="s">
        <v>128</v>
      </c>
      <c r="E150" s="222"/>
      <c r="F150" s="223"/>
      <c r="G150" s="215" t="s">
        <v>129</v>
      </c>
    </row>
    <row r="151" spans="1:7" ht="15.75">
      <c r="A151" s="1"/>
      <c r="B151" s="13">
        <v>110</v>
      </c>
      <c r="C151" s="208" t="s">
        <v>130</v>
      </c>
      <c r="D151" s="209" t="s">
        <v>131</v>
      </c>
      <c r="E151" s="210"/>
      <c r="F151" s="211"/>
      <c r="G151" s="209" t="s">
        <v>132</v>
      </c>
    </row>
    <row r="152" spans="1:7" ht="15.75">
      <c r="A152" s="1"/>
      <c r="B152" s="13">
        <v>111</v>
      </c>
      <c r="C152" s="208" t="s">
        <v>133</v>
      </c>
      <c r="D152" s="209" t="s">
        <v>108</v>
      </c>
      <c r="E152" s="210"/>
      <c r="F152" s="211"/>
      <c r="G152" s="209" t="s">
        <v>134</v>
      </c>
    </row>
    <row r="153" spans="1:7" ht="15.75">
      <c r="A153" s="1"/>
      <c r="B153" s="13" t="s">
        <v>7</v>
      </c>
      <c r="C153" s="208"/>
      <c r="D153" s="209"/>
      <c r="E153" s="210"/>
      <c r="F153" s="211"/>
      <c r="G153" s="209"/>
    </row>
    <row r="154" spans="1:7" ht="15.75">
      <c r="A154" s="1"/>
      <c r="B154" s="13" t="s">
        <v>7</v>
      </c>
      <c r="C154" s="208"/>
      <c r="D154" s="209"/>
      <c r="E154" s="210"/>
      <c r="F154" s="211"/>
      <c r="G154" s="209"/>
    </row>
    <row r="155" spans="1:7" ht="15.75">
      <c r="A155" s="1"/>
      <c r="B155" s="13" t="s">
        <v>7</v>
      </c>
      <c r="C155" s="208"/>
      <c r="D155" s="209"/>
      <c r="E155" s="210"/>
      <c r="F155" s="211"/>
      <c r="G155" s="209"/>
    </row>
    <row r="156" spans="1:7" ht="15.75">
      <c r="A156" s="1"/>
      <c r="B156" s="13" t="s">
        <v>7</v>
      </c>
      <c r="C156" s="212"/>
      <c r="D156" s="213"/>
      <c r="E156" s="210"/>
      <c r="F156" s="211"/>
      <c r="G156" s="213"/>
    </row>
    <row r="157" spans="1:7" ht="15.75">
      <c r="A157" s="1"/>
      <c r="B157" s="13" t="s">
        <v>7</v>
      </c>
      <c r="C157" s="212"/>
      <c r="D157" s="213"/>
      <c r="E157" s="210"/>
      <c r="F157" s="211"/>
      <c r="G157" s="213"/>
    </row>
    <row r="158" spans="1:7" ht="15.75">
      <c r="A158" s="1"/>
      <c r="B158" s="13" t="s">
        <v>7</v>
      </c>
      <c r="C158" s="212"/>
      <c r="D158" s="213"/>
      <c r="E158" s="210"/>
      <c r="F158" s="211"/>
      <c r="G158" s="213"/>
    </row>
    <row r="159" spans="1:7" ht="15.75">
      <c r="A159" s="1"/>
      <c r="B159" s="13" t="s">
        <v>7</v>
      </c>
      <c r="C159" s="212"/>
      <c r="D159" s="213"/>
      <c r="E159" s="210"/>
      <c r="F159" s="211"/>
      <c r="G159" s="213"/>
    </row>
    <row r="160" spans="1:7" ht="15.75">
      <c r="A160" s="1"/>
      <c r="B160" s="13" t="s">
        <v>7</v>
      </c>
      <c r="C160" s="212"/>
      <c r="D160" s="213"/>
      <c r="E160" s="210"/>
      <c r="F160" s="211"/>
      <c r="G160" s="213"/>
    </row>
    <row r="161" spans="1:7" ht="15.75">
      <c r="A161" s="1"/>
      <c r="B161" s="13" t="s">
        <v>7</v>
      </c>
      <c r="C161" s="212"/>
      <c r="D161" s="213"/>
      <c r="E161" s="210"/>
      <c r="F161" s="211"/>
      <c r="G161" s="213"/>
    </row>
    <row r="162" spans="1:7" ht="15.75">
      <c r="A162" s="1"/>
      <c r="B162" s="13" t="s">
        <v>7</v>
      </c>
      <c r="C162" s="212"/>
      <c r="D162" s="213"/>
      <c r="E162" s="210"/>
      <c r="F162" s="211"/>
      <c r="G162" s="213"/>
    </row>
    <row r="163" spans="1:7" ht="15.75">
      <c r="A163" s="1"/>
      <c r="B163" s="13" t="s">
        <v>7</v>
      </c>
      <c r="C163" s="212"/>
      <c r="D163" s="213"/>
      <c r="E163" s="210"/>
      <c r="F163" s="211"/>
      <c r="G163" s="213"/>
    </row>
    <row r="164" spans="1:7" ht="15.75">
      <c r="A164" s="1"/>
      <c r="B164" s="13" t="s">
        <v>7</v>
      </c>
      <c r="C164" s="212"/>
      <c r="D164" s="213"/>
      <c r="E164" s="210"/>
      <c r="F164" s="211"/>
      <c r="G164" s="213"/>
    </row>
    <row r="165" spans="1:7" ht="15.75">
      <c r="A165" s="1"/>
      <c r="B165" s="13" t="s">
        <v>7</v>
      </c>
      <c r="C165" s="212"/>
      <c r="D165" s="213"/>
      <c r="E165" s="210"/>
      <c r="F165" s="211"/>
      <c r="G165" s="213"/>
    </row>
    <row r="166" spans="1:7" ht="15.75">
      <c r="A166" s="1"/>
      <c r="B166" s="13" t="s">
        <v>7</v>
      </c>
      <c r="C166" s="212"/>
      <c r="D166" s="213"/>
      <c r="E166" s="210"/>
      <c r="F166" s="211"/>
      <c r="G166" s="213"/>
    </row>
    <row r="167" spans="1:7" ht="15.75">
      <c r="A167" s="1"/>
      <c r="B167" s="11" t="s">
        <v>7</v>
      </c>
      <c r="C167" s="212"/>
      <c r="D167" s="213"/>
      <c r="E167" s="210"/>
      <c r="F167" s="211"/>
      <c r="G167" s="213"/>
    </row>
    <row r="168" spans="1:7" ht="15.75">
      <c r="A168" s="1"/>
      <c r="B168" s="11" t="s">
        <v>7</v>
      </c>
      <c r="C168" s="212"/>
      <c r="D168" s="213"/>
      <c r="E168" s="210"/>
      <c r="F168" s="211"/>
      <c r="G168" s="213"/>
    </row>
    <row r="169" spans="1:7" ht="15.75">
      <c r="A169" s="1"/>
      <c r="B169" s="11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17</v>
      </c>
      <c r="C171" s="185"/>
      <c r="D171" s="186"/>
      <c r="E171" s="187"/>
      <c r="F171" s="187"/>
      <c r="G171" s="186"/>
    </row>
    <row r="172" spans="1:7" ht="15.75">
      <c r="A172" s="1"/>
      <c r="B172" s="192" t="s">
        <v>16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1">
        <v>214</v>
      </c>
      <c r="C173" s="208" t="s">
        <v>241</v>
      </c>
      <c r="D173" s="209" t="s">
        <v>242</v>
      </c>
      <c r="E173" s="210"/>
      <c r="F173" s="211"/>
      <c r="G173" s="209" t="s">
        <v>243</v>
      </c>
    </row>
    <row r="174" spans="1:7" ht="15.75">
      <c r="A174" s="1"/>
      <c r="B174" s="11">
        <v>216</v>
      </c>
      <c r="C174" s="208" t="s">
        <v>230</v>
      </c>
      <c r="D174" s="209" t="s">
        <v>231</v>
      </c>
      <c r="E174" s="210"/>
      <c r="F174" s="211"/>
      <c r="G174" s="209" t="s">
        <v>244</v>
      </c>
    </row>
    <row r="175" spans="1:7" ht="15.75">
      <c r="A175" s="1"/>
      <c r="B175" s="11">
        <v>217</v>
      </c>
      <c r="C175" s="208" t="s">
        <v>245</v>
      </c>
      <c r="D175" s="209" t="s">
        <v>246</v>
      </c>
      <c r="E175" s="210"/>
      <c r="F175" s="211"/>
      <c r="G175" s="209" t="s">
        <v>247</v>
      </c>
    </row>
    <row r="176" spans="1:7" ht="15.75">
      <c r="A176" s="1"/>
      <c r="B176" s="11">
        <v>218</v>
      </c>
      <c r="C176" s="208" t="s">
        <v>248</v>
      </c>
      <c r="D176" s="209" t="s">
        <v>93</v>
      </c>
      <c r="E176" s="210"/>
      <c r="F176" s="211"/>
      <c r="G176" s="209" t="s">
        <v>94</v>
      </c>
    </row>
    <row r="177" spans="1:7" ht="15.75">
      <c r="A177" s="1"/>
      <c r="B177" s="11">
        <v>219</v>
      </c>
      <c r="C177" s="208" t="s">
        <v>249</v>
      </c>
      <c r="D177" s="209" t="s">
        <v>250</v>
      </c>
      <c r="E177" s="210"/>
      <c r="F177" s="211"/>
      <c r="G177" s="209" t="s">
        <v>251</v>
      </c>
    </row>
    <row r="178" spans="1:7" ht="15.75">
      <c r="A178" s="1"/>
      <c r="B178" s="11">
        <v>220</v>
      </c>
      <c r="C178" s="208" t="s">
        <v>252</v>
      </c>
      <c r="D178" s="209" t="s">
        <v>253</v>
      </c>
      <c r="E178" s="210"/>
      <c r="F178" s="211"/>
      <c r="G178" s="209" t="s">
        <v>254</v>
      </c>
    </row>
    <row r="179" spans="1:7" ht="15.75">
      <c r="A179" s="1"/>
      <c r="B179" s="11">
        <v>222</v>
      </c>
      <c r="C179" s="212" t="s">
        <v>255</v>
      </c>
      <c r="D179" s="213" t="s">
        <v>256</v>
      </c>
      <c r="E179" s="210"/>
      <c r="F179" s="211"/>
      <c r="G179" s="213" t="s">
        <v>257</v>
      </c>
    </row>
    <row r="180" spans="1:7" ht="15.75">
      <c r="A180" s="1"/>
      <c r="B180" s="11">
        <v>223</v>
      </c>
      <c r="C180" s="212" t="s">
        <v>86</v>
      </c>
      <c r="D180" s="213" t="s">
        <v>258</v>
      </c>
      <c r="E180" s="210"/>
      <c r="F180" s="211"/>
      <c r="G180" s="213" t="s">
        <v>259</v>
      </c>
    </row>
    <row r="181" spans="1:7" ht="15.75">
      <c r="A181" s="1"/>
      <c r="B181" s="11">
        <v>224</v>
      </c>
      <c r="C181" s="212" t="s">
        <v>119</v>
      </c>
      <c r="D181" s="213" t="s">
        <v>120</v>
      </c>
      <c r="E181" s="210"/>
      <c r="F181" s="211"/>
      <c r="G181" s="213" t="s">
        <v>121</v>
      </c>
    </row>
    <row r="182" spans="1:7" ht="15.75">
      <c r="A182" s="1"/>
      <c r="B182" s="11" t="s">
        <v>261</v>
      </c>
      <c r="C182" s="212" t="s">
        <v>95</v>
      </c>
      <c r="D182" s="213" t="s">
        <v>96</v>
      </c>
      <c r="E182" s="210"/>
      <c r="F182" s="211"/>
      <c r="G182" s="213" t="s">
        <v>97</v>
      </c>
    </row>
    <row r="183" spans="1:7" ht="15.75">
      <c r="A183" s="1"/>
      <c r="B183" s="11"/>
      <c r="C183" s="212"/>
      <c r="D183" s="213"/>
      <c r="E183" s="210"/>
      <c r="F183" s="211"/>
      <c r="G183" s="213"/>
    </row>
    <row r="184" spans="1:7" ht="15.75">
      <c r="A184" s="1"/>
      <c r="B184" s="11"/>
      <c r="C184" s="212"/>
      <c r="D184" s="213"/>
      <c r="E184" s="210"/>
      <c r="F184" s="211"/>
      <c r="G184" s="213"/>
    </row>
    <row r="185" spans="1:7" ht="15.75">
      <c r="A185" s="1"/>
      <c r="B185" s="11"/>
      <c r="C185" s="212"/>
      <c r="D185" s="213"/>
      <c r="E185" s="210"/>
      <c r="F185" s="211"/>
      <c r="G185" s="213"/>
    </row>
    <row r="186" spans="1:7" ht="15.75">
      <c r="A186" s="1"/>
      <c r="B186" s="11" t="s">
        <v>7</v>
      </c>
      <c r="C186" s="212"/>
      <c r="D186" s="213"/>
      <c r="E186" s="210"/>
      <c r="F186" s="211"/>
      <c r="G186" s="213"/>
    </row>
    <row r="187" spans="1:7" ht="15.75">
      <c r="A187" s="1"/>
      <c r="B187" s="11" t="s">
        <v>7</v>
      </c>
      <c r="C187" s="212"/>
      <c r="D187" s="213"/>
      <c r="E187" s="210"/>
      <c r="F187" s="211"/>
      <c r="G187" s="213"/>
    </row>
    <row r="188" spans="1:7" ht="15.75">
      <c r="A188" s="1"/>
      <c r="B188" s="11" t="s">
        <v>7</v>
      </c>
      <c r="C188" s="212"/>
      <c r="D188" s="213"/>
      <c r="E188" s="210"/>
      <c r="F188" s="211"/>
      <c r="G188" s="213"/>
    </row>
    <row r="189" spans="1:7" ht="15.75">
      <c r="A189" s="1"/>
      <c r="B189" s="11" t="s">
        <v>7</v>
      </c>
      <c r="C189" s="212"/>
      <c r="D189" s="213"/>
      <c r="E189" s="210"/>
      <c r="F189" s="211"/>
      <c r="G189" s="213"/>
    </row>
    <row r="190" spans="1:7" ht="15.75">
      <c r="A190" s="1"/>
      <c r="B190" s="11" t="s">
        <v>7</v>
      </c>
      <c r="C190" s="212"/>
      <c r="D190" s="213"/>
      <c r="E190" s="210"/>
      <c r="F190" s="211"/>
      <c r="G190" s="213"/>
    </row>
    <row r="191" spans="1:7" ht="15.75">
      <c r="A191" s="1"/>
      <c r="B191" s="11" t="s">
        <v>7</v>
      </c>
      <c r="C191" s="212"/>
      <c r="D191" s="213"/>
      <c r="E191" s="210"/>
      <c r="F191" s="211"/>
      <c r="G191" s="213"/>
    </row>
    <row r="192" spans="1:7" ht="15.75">
      <c r="A192" s="1"/>
      <c r="B192" s="11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18</v>
      </c>
    </row>
    <row r="194" spans="1:7" ht="15.75">
      <c r="A194" s="1"/>
      <c r="B194" s="192" t="s">
        <v>75</v>
      </c>
      <c r="C194" s="185"/>
      <c r="D194" s="186"/>
      <c r="E194" s="187"/>
      <c r="F194" s="187"/>
      <c r="G194" s="186"/>
    </row>
    <row r="195" spans="1:7" ht="15.75">
      <c r="A195" s="1"/>
      <c r="B195" s="192" t="s">
        <v>73</v>
      </c>
      <c r="C195" s="207"/>
      <c r="D195" s="186"/>
      <c r="E195" s="187"/>
      <c r="F195" s="187"/>
      <c r="G195" s="186"/>
    </row>
    <row r="196" spans="1:7" ht="15.75">
      <c r="A196" s="1"/>
      <c r="B196" s="11">
        <v>126</v>
      </c>
      <c r="C196" s="208" t="s">
        <v>135</v>
      </c>
      <c r="D196" s="209" t="s">
        <v>136</v>
      </c>
      <c r="E196" s="210"/>
      <c r="F196" s="211"/>
      <c r="G196" s="209" t="s">
        <v>137</v>
      </c>
    </row>
    <row r="197" spans="1:7" ht="15.75">
      <c r="A197" s="1"/>
      <c r="B197" s="11">
        <v>127</v>
      </c>
      <c r="C197" s="208" t="s">
        <v>138</v>
      </c>
      <c r="D197" s="209" t="s">
        <v>139</v>
      </c>
      <c r="E197" s="210"/>
      <c r="F197" s="211"/>
      <c r="G197" s="209" t="s">
        <v>140</v>
      </c>
    </row>
    <row r="198" spans="1:7" ht="15.75">
      <c r="A198" s="1"/>
      <c r="B198" s="11">
        <v>128</v>
      </c>
      <c r="C198" s="208" t="s">
        <v>107</v>
      </c>
      <c r="D198" s="209" t="s">
        <v>141</v>
      </c>
      <c r="E198" s="210"/>
      <c r="F198" s="211"/>
      <c r="G198" s="209" t="s">
        <v>142</v>
      </c>
    </row>
    <row r="199" spans="1:7" ht="15.75">
      <c r="A199" s="1"/>
      <c r="B199" s="11">
        <v>129</v>
      </c>
      <c r="C199" s="208" t="s">
        <v>264</v>
      </c>
      <c r="D199" s="209" t="s">
        <v>143</v>
      </c>
      <c r="E199" s="210"/>
      <c r="F199" s="211"/>
      <c r="G199" s="209" t="s">
        <v>144</v>
      </c>
    </row>
    <row r="200" spans="1:7" ht="15.75">
      <c r="A200" s="1"/>
      <c r="B200" s="11">
        <v>131</v>
      </c>
      <c r="C200" s="208" t="s">
        <v>145</v>
      </c>
      <c r="D200" s="209" t="s">
        <v>146</v>
      </c>
      <c r="E200" s="210"/>
      <c r="F200" s="211"/>
      <c r="G200" s="209" t="s">
        <v>147</v>
      </c>
    </row>
    <row r="201" spans="1:7" ht="15.75">
      <c r="A201" s="1"/>
      <c r="B201" s="11">
        <v>132</v>
      </c>
      <c r="C201" s="212" t="s">
        <v>148</v>
      </c>
      <c r="D201" s="213" t="s">
        <v>149</v>
      </c>
      <c r="E201" s="210"/>
      <c r="F201" s="211"/>
      <c r="G201" s="213" t="s">
        <v>150</v>
      </c>
    </row>
    <row r="202" spans="1:7" ht="15.75">
      <c r="A202" s="1"/>
      <c r="B202" s="11">
        <v>133</v>
      </c>
      <c r="C202" s="212" t="s">
        <v>151</v>
      </c>
      <c r="D202" s="213" t="s">
        <v>152</v>
      </c>
      <c r="E202" s="210"/>
      <c r="F202" s="211"/>
      <c r="G202" s="213" t="s">
        <v>153</v>
      </c>
    </row>
    <row r="203" spans="1:7" ht="15.75">
      <c r="A203" s="1"/>
      <c r="B203" s="11">
        <v>134</v>
      </c>
      <c r="C203" s="212" t="s">
        <v>160</v>
      </c>
      <c r="D203" s="213" t="s">
        <v>161</v>
      </c>
      <c r="E203" s="210"/>
      <c r="F203" s="211"/>
      <c r="G203" s="213" t="s">
        <v>162</v>
      </c>
    </row>
    <row r="204" spans="1:7" ht="15.75">
      <c r="A204" s="1"/>
      <c r="B204" s="11">
        <v>135</v>
      </c>
      <c r="C204" s="212" t="s">
        <v>157</v>
      </c>
      <c r="D204" s="213" t="s">
        <v>158</v>
      </c>
      <c r="E204" s="210"/>
      <c r="F204" s="211"/>
      <c r="G204" s="213" t="s">
        <v>159</v>
      </c>
    </row>
    <row r="205" spans="1:7" ht="15.75">
      <c r="A205" s="1"/>
      <c r="B205" s="11">
        <v>136</v>
      </c>
      <c r="C205" s="212" t="s">
        <v>154</v>
      </c>
      <c r="D205" s="213" t="s">
        <v>155</v>
      </c>
      <c r="E205" s="210"/>
      <c r="F205" s="211"/>
      <c r="G205" s="213" t="s">
        <v>156</v>
      </c>
    </row>
    <row r="206" spans="1:7" ht="15.75">
      <c r="A206" s="1"/>
      <c r="B206" s="11">
        <v>137</v>
      </c>
      <c r="C206" s="212" t="s">
        <v>163</v>
      </c>
      <c r="D206" s="213" t="s">
        <v>164</v>
      </c>
      <c r="E206" s="210"/>
      <c r="F206" s="211"/>
      <c r="G206" s="213" t="s">
        <v>165</v>
      </c>
    </row>
    <row r="207" spans="1:7" ht="15.75">
      <c r="A207" s="1"/>
      <c r="B207" s="11">
        <v>138</v>
      </c>
      <c r="C207" s="212" t="s">
        <v>127</v>
      </c>
      <c r="D207" s="213" t="s">
        <v>166</v>
      </c>
      <c r="E207" s="210"/>
      <c r="F207" s="211"/>
      <c r="G207" s="213" t="s">
        <v>167</v>
      </c>
    </row>
    <row r="208" spans="1:7" ht="15.75">
      <c r="A208" s="1"/>
      <c r="B208" s="11">
        <v>139</v>
      </c>
      <c r="C208" s="212" t="s">
        <v>168</v>
      </c>
      <c r="D208" s="213" t="s">
        <v>169</v>
      </c>
      <c r="E208" s="210"/>
      <c r="F208" s="211"/>
      <c r="G208" s="213" t="s">
        <v>170</v>
      </c>
    </row>
    <row r="209" spans="1:7" ht="15.75">
      <c r="A209" s="1"/>
      <c r="B209" s="11">
        <v>140</v>
      </c>
      <c r="C209" s="212" t="s">
        <v>171</v>
      </c>
      <c r="D209" s="213" t="s">
        <v>172</v>
      </c>
      <c r="E209" s="210"/>
      <c r="F209" s="211"/>
      <c r="G209" s="213" t="s">
        <v>173</v>
      </c>
    </row>
    <row r="210" spans="1:7" ht="15.75">
      <c r="A210" s="1"/>
      <c r="B210" s="11">
        <v>141</v>
      </c>
      <c r="C210" s="212" t="s">
        <v>135</v>
      </c>
      <c r="D210" s="213" t="s">
        <v>136</v>
      </c>
      <c r="E210" s="210"/>
      <c r="F210" s="211"/>
      <c r="G210" s="213" t="s">
        <v>174</v>
      </c>
    </row>
    <row r="211" spans="1:7" ht="15.75">
      <c r="A211" s="1"/>
      <c r="B211" s="11">
        <v>142</v>
      </c>
      <c r="C211" s="212" t="s">
        <v>175</v>
      </c>
      <c r="D211" s="213" t="s">
        <v>176</v>
      </c>
      <c r="E211" s="210"/>
      <c r="F211" s="211"/>
      <c r="G211" s="213" t="s">
        <v>177</v>
      </c>
    </row>
    <row r="212" spans="1:7" ht="15.75">
      <c r="A212" s="1"/>
      <c r="B212" s="11"/>
      <c r="C212" s="212"/>
      <c r="D212" s="213"/>
      <c r="E212" s="210"/>
      <c r="F212" s="211"/>
      <c r="G212" s="213"/>
    </row>
    <row r="213" spans="1:7" ht="15.75">
      <c r="A213" s="1"/>
      <c r="B213" s="11"/>
      <c r="C213" s="212"/>
      <c r="D213" s="213"/>
      <c r="E213" s="210"/>
      <c r="F213" s="211"/>
      <c r="G213" s="213"/>
    </row>
    <row r="214" spans="1:7" ht="15.75">
      <c r="A214" s="1"/>
      <c r="B214" s="11"/>
      <c r="C214" s="212"/>
      <c r="D214" s="213"/>
      <c r="E214" s="210"/>
      <c r="F214" s="211"/>
      <c r="G214" s="213"/>
    </row>
    <row r="215" spans="1:7" ht="15.75">
      <c r="A215" s="1"/>
      <c r="B215" s="11"/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19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16</v>
      </c>
      <c r="C218" s="207"/>
      <c r="D218" s="188"/>
      <c r="E218" s="187" t="s">
        <v>13</v>
      </c>
      <c r="F218" s="189"/>
      <c r="G218" s="186"/>
    </row>
    <row r="219" spans="1:7" ht="15.75">
      <c r="A219" s="1"/>
      <c r="B219" s="11">
        <v>201</v>
      </c>
      <c r="C219" s="208" t="s">
        <v>178</v>
      </c>
      <c r="D219" s="209" t="s">
        <v>179</v>
      </c>
      <c r="E219" s="210" t="s">
        <v>125</v>
      </c>
      <c r="F219" s="211"/>
      <c r="G219" s="209" t="s">
        <v>180</v>
      </c>
    </row>
    <row r="220" spans="1:7" ht="15.75">
      <c r="A220" s="1"/>
      <c r="B220" s="11">
        <v>202</v>
      </c>
      <c r="C220" s="208" t="s">
        <v>181</v>
      </c>
      <c r="D220" s="209" t="s">
        <v>182</v>
      </c>
      <c r="E220" s="210" t="s">
        <v>125</v>
      </c>
      <c r="F220" s="211"/>
      <c r="G220" s="209" t="s">
        <v>183</v>
      </c>
    </row>
    <row r="221" spans="1:7" ht="15.75">
      <c r="A221" s="1"/>
      <c r="B221" s="11">
        <v>203</v>
      </c>
      <c r="C221" s="208" t="s">
        <v>184</v>
      </c>
      <c r="D221" s="209" t="s">
        <v>185</v>
      </c>
      <c r="E221" s="210" t="s">
        <v>125</v>
      </c>
      <c r="F221" s="211"/>
      <c r="G221" s="209" t="s">
        <v>186</v>
      </c>
    </row>
    <row r="222" spans="1:7" ht="15.75">
      <c r="A222" s="1"/>
      <c r="B222" s="11">
        <v>205</v>
      </c>
      <c r="C222" s="212" t="s">
        <v>187</v>
      </c>
      <c r="D222" s="213" t="s">
        <v>188</v>
      </c>
      <c r="E222" s="210" t="s">
        <v>125</v>
      </c>
      <c r="F222" s="211"/>
      <c r="G222" s="213" t="s">
        <v>189</v>
      </c>
    </row>
    <row r="223" spans="1:7" ht="15.75">
      <c r="A223" s="1"/>
      <c r="B223" s="11">
        <v>206</v>
      </c>
      <c r="C223" s="208" t="s">
        <v>107</v>
      </c>
      <c r="D223" s="209" t="s">
        <v>114</v>
      </c>
      <c r="E223" s="210" t="s">
        <v>125</v>
      </c>
      <c r="F223" s="211"/>
      <c r="G223" s="209" t="s">
        <v>124</v>
      </c>
    </row>
    <row r="224" spans="1:7" ht="15.75">
      <c r="A224" s="1"/>
      <c r="B224" s="11">
        <v>207</v>
      </c>
      <c r="C224" s="212" t="s">
        <v>190</v>
      </c>
      <c r="D224" s="213" t="s">
        <v>182</v>
      </c>
      <c r="E224" s="210" t="s">
        <v>125</v>
      </c>
      <c r="F224" s="211"/>
      <c r="G224" s="213" t="s">
        <v>191</v>
      </c>
    </row>
    <row r="225" spans="1:7" ht="15.75">
      <c r="A225" s="1"/>
      <c r="B225" s="11">
        <v>208</v>
      </c>
      <c r="C225" s="212" t="s">
        <v>192</v>
      </c>
      <c r="D225" s="213" t="s">
        <v>193</v>
      </c>
      <c r="E225" s="210" t="s">
        <v>125</v>
      </c>
      <c r="F225" s="211"/>
      <c r="G225" s="213" t="s">
        <v>194</v>
      </c>
    </row>
    <row r="226" spans="1:7" ht="15.75">
      <c r="A226" s="1"/>
      <c r="B226" s="11">
        <v>209</v>
      </c>
      <c r="C226" s="212" t="s">
        <v>195</v>
      </c>
      <c r="D226" s="213" t="s">
        <v>196</v>
      </c>
      <c r="E226" s="210" t="s">
        <v>125</v>
      </c>
      <c r="F226" s="211"/>
      <c r="G226" s="213" t="s">
        <v>197</v>
      </c>
    </row>
    <row r="227" spans="1:7" ht="15.75">
      <c r="A227" s="1"/>
      <c r="B227" s="11">
        <v>210</v>
      </c>
      <c r="C227" s="212" t="s">
        <v>116</v>
      </c>
      <c r="D227" s="213" t="s">
        <v>117</v>
      </c>
      <c r="E227" s="210" t="s">
        <v>125</v>
      </c>
      <c r="F227" s="211"/>
      <c r="G227" s="213" t="s">
        <v>198</v>
      </c>
    </row>
    <row r="228" spans="1:7" ht="15.75">
      <c r="A228" s="1"/>
      <c r="B228" s="11">
        <v>211</v>
      </c>
      <c r="C228" s="212" t="s">
        <v>175</v>
      </c>
      <c r="D228" s="213" t="s">
        <v>199</v>
      </c>
      <c r="E228" s="210" t="s">
        <v>125</v>
      </c>
      <c r="F228" s="211"/>
      <c r="G228" s="213" t="s">
        <v>200</v>
      </c>
    </row>
    <row r="229" spans="1:7" ht="15.75">
      <c r="A229" s="1"/>
      <c r="B229" s="11">
        <v>212</v>
      </c>
      <c r="C229" s="212" t="s">
        <v>201</v>
      </c>
      <c r="D229" s="213" t="s">
        <v>202</v>
      </c>
      <c r="E229" s="210" t="s">
        <v>125</v>
      </c>
      <c r="F229" s="211"/>
      <c r="G229" s="213" t="s">
        <v>203</v>
      </c>
    </row>
    <row r="230" spans="1:7" ht="15.75">
      <c r="A230" s="1"/>
      <c r="B230" s="11">
        <v>213</v>
      </c>
      <c r="C230" s="212" t="s">
        <v>178</v>
      </c>
      <c r="D230" s="213" t="s">
        <v>179</v>
      </c>
      <c r="E230" s="210" t="s">
        <v>125</v>
      </c>
      <c r="F230" s="211"/>
      <c r="G230" s="213" t="s">
        <v>204</v>
      </c>
    </row>
    <row r="231" spans="1:7" ht="15.75">
      <c r="A231" s="1"/>
      <c r="B231" s="11"/>
      <c r="C231" s="212"/>
      <c r="D231" s="213"/>
      <c r="E231" s="210"/>
      <c r="F231" s="211"/>
      <c r="G231" s="213"/>
    </row>
    <row r="232" spans="1:7" ht="15.75">
      <c r="A232" s="1"/>
      <c r="B232" s="11"/>
      <c r="C232" s="212"/>
      <c r="D232" s="213"/>
      <c r="E232" s="210"/>
      <c r="F232" s="211"/>
      <c r="G232" s="213"/>
    </row>
    <row r="233" spans="1:7" ht="15.75">
      <c r="A233" s="1"/>
      <c r="B233" s="11"/>
      <c r="C233" s="212"/>
      <c r="D233" s="213"/>
      <c r="E233" s="210"/>
      <c r="F233" s="211"/>
      <c r="G233" s="213"/>
    </row>
    <row r="234" spans="1:7" ht="15.75">
      <c r="A234" s="1"/>
      <c r="B234" s="11"/>
      <c r="C234" s="212"/>
      <c r="D234" s="213"/>
      <c r="E234" s="210"/>
      <c r="F234" s="211"/>
      <c r="G234" s="213"/>
    </row>
    <row r="235" spans="1:7" ht="15.75">
      <c r="A235" s="1"/>
      <c r="B235" s="11" t="s">
        <v>7</v>
      </c>
      <c r="C235" s="212"/>
      <c r="D235" s="213"/>
      <c r="E235" s="210"/>
      <c r="F235" s="211"/>
      <c r="G235" s="213"/>
    </row>
    <row r="236" spans="1:7" ht="15.75">
      <c r="A236" s="1"/>
      <c r="B236" s="11" t="s">
        <v>7</v>
      </c>
      <c r="C236" s="212"/>
      <c r="D236" s="213"/>
      <c r="E236" s="210"/>
      <c r="F236" s="211"/>
      <c r="G236" s="213"/>
    </row>
    <row r="237" spans="1:7" ht="15.75">
      <c r="A237" s="1"/>
      <c r="B237" s="11" t="s">
        <v>7</v>
      </c>
      <c r="C237" s="212"/>
      <c r="D237" s="213"/>
      <c r="E237" s="210"/>
      <c r="F237" s="211"/>
      <c r="G237" s="213"/>
    </row>
    <row r="238" spans="1:7" ht="15.75">
      <c r="A238" s="1"/>
      <c r="B238" s="11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77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1">
        <v>120</v>
      </c>
      <c r="C242" s="208" t="s">
        <v>175</v>
      </c>
      <c r="D242" s="209" t="s">
        <v>176</v>
      </c>
      <c r="E242" s="210"/>
      <c r="F242" s="211"/>
      <c r="G242" s="209" t="s">
        <v>177</v>
      </c>
    </row>
    <row r="243" spans="1:7" ht="15.75">
      <c r="A243" s="1"/>
      <c r="B243" s="11">
        <v>122</v>
      </c>
      <c r="C243" s="208" t="s">
        <v>104</v>
      </c>
      <c r="D243" s="209" t="s">
        <v>105</v>
      </c>
      <c r="E243" s="210"/>
      <c r="F243" s="211"/>
      <c r="G243" s="209" t="s">
        <v>106</v>
      </c>
    </row>
    <row r="244" spans="1:7" ht="15.75">
      <c r="A244" s="1"/>
      <c r="B244" s="11">
        <v>123</v>
      </c>
      <c r="C244" s="208" t="s">
        <v>208</v>
      </c>
      <c r="D244" s="209" t="s">
        <v>209</v>
      </c>
      <c r="E244" s="210"/>
      <c r="F244" s="211"/>
      <c r="G244" s="209" t="s">
        <v>210</v>
      </c>
    </row>
    <row r="245" spans="1:7" ht="15.75">
      <c r="A245" s="1"/>
      <c r="B245" s="11">
        <v>124</v>
      </c>
      <c r="C245" s="208" t="s">
        <v>130</v>
      </c>
      <c r="D245" s="209" t="s">
        <v>131</v>
      </c>
      <c r="E245" s="210"/>
      <c r="F245" s="211"/>
      <c r="G245" s="209" t="s">
        <v>211</v>
      </c>
    </row>
    <row r="246" spans="1:7" ht="15.75">
      <c r="A246" s="1"/>
      <c r="B246" s="11">
        <v>125</v>
      </c>
      <c r="C246" s="208" t="s">
        <v>135</v>
      </c>
      <c r="D246" s="209" t="s">
        <v>212</v>
      </c>
      <c r="E246" s="210"/>
      <c r="F246" s="211"/>
      <c r="G246" s="209" t="s">
        <v>213</v>
      </c>
    </row>
    <row r="247" spans="1:7" ht="15.75">
      <c r="A247" s="1"/>
      <c r="B247" s="11"/>
      <c r="C247" s="208"/>
      <c r="D247" s="209"/>
      <c r="E247" s="210"/>
      <c r="F247" s="211"/>
      <c r="G247" s="209"/>
    </row>
    <row r="248" spans="1:7" ht="15.75">
      <c r="A248" s="1"/>
      <c r="B248" s="11" t="s">
        <v>7</v>
      </c>
      <c r="C248" s="212"/>
      <c r="D248" s="213"/>
      <c r="E248" s="210"/>
      <c r="F248" s="211"/>
      <c r="G248" s="213"/>
    </row>
    <row r="249" spans="1:7" ht="15.75">
      <c r="A249" s="1"/>
      <c r="B249" s="11" t="s">
        <v>7</v>
      </c>
      <c r="C249" s="212"/>
      <c r="D249" s="213"/>
      <c r="E249" s="210"/>
      <c r="F249" s="211"/>
      <c r="G249" s="213"/>
    </row>
    <row r="250" spans="1:7" ht="15.75">
      <c r="A250" s="1"/>
      <c r="B250" s="11" t="s">
        <v>7</v>
      </c>
      <c r="C250" s="212"/>
      <c r="D250" s="213"/>
      <c r="E250" s="210"/>
      <c r="F250" s="211"/>
      <c r="G250" s="213"/>
    </row>
    <row r="251" spans="1:7" ht="15.75">
      <c r="A251" s="1"/>
      <c r="B251" s="11" t="s">
        <v>7</v>
      </c>
      <c r="C251" s="212"/>
      <c r="D251" s="213"/>
      <c r="E251" s="210"/>
      <c r="F251" s="211"/>
      <c r="G251" s="213"/>
    </row>
    <row r="252" spans="1:7" ht="15.75">
      <c r="A252" s="1"/>
      <c r="B252" s="11" t="s">
        <v>7</v>
      </c>
      <c r="C252" s="212"/>
      <c r="D252" s="213"/>
      <c r="E252" s="210"/>
      <c r="F252" s="211"/>
      <c r="G252" s="213"/>
    </row>
    <row r="253" spans="1:7" ht="15.75">
      <c r="A253" s="1"/>
      <c r="B253" s="11" t="s">
        <v>7</v>
      </c>
      <c r="C253" s="212"/>
      <c r="D253" s="213"/>
      <c r="E253" s="210"/>
      <c r="F253" s="211"/>
      <c r="G253" s="213"/>
    </row>
    <row r="254" spans="1:7" ht="15.75">
      <c r="A254" s="1"/>
      <c r="B254" s="11" t="s">
        <v>7</v>
      </c>
      <c r="C254" s="212"/>
      <c r="D254" s="213"/>
      <c r="E254" s="210"/>
      <c r="F254" s="211"/>
      <c r="G254" s="213"/>
    </row>
    <row r="255" spans="1:7" ht="15.75">
      <c r="A255" s="1"/>
      <c r="B255" s="11" t="s">
        <v>7</v>
      </c>
      <c r="C255" s="212"/>
      <c r="D255" s="213"/>
      <c r="E255" s="210"/>
      <c r="F255" s="211"/>
      <c r="G255" s="213"/>
    </row>
    <row r="256" spans="1:7" ht="15.75">
      <c r="A256" s="1"/>
      <c r="B256" s="11" t="s">
        <v>7</v>
      </c>
      <c r="C256" s="212"/>
      <c r="D256" s="213"/>
      <c r="E256" s="210"/>
      <c r="F256" s="211"/>
      <c r="G256" s="213"/>
    </row>
    <row r="257" spans="1:7" ht="15.75">
      <c r="A257" s="1"/>
      <c r="B257" s="11" t="s">
        <v>7</v>
      </c>
      <c r="C257" s="212"/>
      <c r="D257" s="213"/>
      <c r="E257" s="210"/>
      <c r="F257" s="211"/>
      <c r="G257" s="213"/>
    </row>
    <row r="258" spans="1:7" ht="15.75">
      <c r="A258" s="1"/>
      <c r="B258" s="11" t="s">
        <v>7</v>
      </c>
      <c r="C258" s="212"/>
      <c r="D258" s="213"/>
      <c r="E258" s="210"/>
      <c r="F258" s="211"/>
      <c r="G258" s="213"/>
    </row>
    <row r="259" spans="1:7" ht="15.75">
      <c r="A259" s="1"/>
      <c r="B259" s="11" t="s">
        <v>7</v>
      </c>
      <c r="C259" s="212"/>
      <c r="D259" s="213"/>
      <c r="E259" s="210"/>
      <c r="F259" s="211"/>
      <c r="G259" s="213"/>
    </row>
    <row r="260" spans="1:7" ht="15.75">
      <c r="A260" s="1"/>
      <c r="B260" s="11" t="s">
        <v>7</v>
      </c>
      <c r="C260" s="212"/>
      <c r="D260" s="213"/>
      <c r="E260" s="210"/>
      <c r="F260" s="211"/>
      <c r="G260" s="213"/>
    </row>
    <row r="261" spans="1:7" ht="15.75">
      <c r="A261" s="1"/>
      <c r="B261" s="11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79</v>
      </c>
      <c r="C264" s="207"/>
      <c r="D264" s="188"/>
      <c r="E264" s="187"/>
      <c r="F264" s="187"/>
      <c r="G264" s="186"/>
    </row>
    <row r="265" spans="1:7" ht="15.75">
      <c r="A265" s="1"/>
      <c r="B265" s="11">
        <v>225</v>
      </c>
      <c r="C265" s="208" t="s">
        <v>214</v>
      </c>
      <c r="D265" s="209" t="s">
        <v>215</v>
      </c>
      <c r="E265" s="210"/>
      <c r="F265" s="211"/>
      <c r="G265" s="209" t="s">
        <v>216</v>
      </c>
    </row>
    <row r="266" spans="1:7" ht="15.75">
      <c r="A266" s="1"/>
      <c r="B266" s="11">
        <v>226</v>
      </c>
      <c r="C266" s="208" t="s">
        <v>217</v>
      </c>
      <c r="D266" s="209" t="s">
        <v>218</v>
      </c>
      <c r="E266" s="210"/>
      <c r="F266" s="211"/>
      <c r="G266" s="209" t="s">
        <v>219</v>
      </c>
    </row>
    <row r="267" spans="1:7" ht="15.75">
      <c r="A267" s="1"/>
      <c r="B267" s="11">
        <v>227</v>
      </c>
      <c r="C267" s="208" t="s">
        <v>220</v>
      </c>
      <c r="D267" s="209" t="s">
        <v>221</v>
      </c>
      <c r="E267" s="210"/>
      <c r="F267" s="211"/>
      <c r="G267" s="209" t="s">
        <v>222</v>
      </c>
    </row>
    <row r="268" spans="1:7" ht="15.75">
      <c r="A268" s="1"/>
      <c r="B268" s="11">
        <v>228</v>
      </c>
      <c r="C268" s="208" t="s">
        <v>223</v>
      </c>
      <c r="D268" s="209" t="s">
        <v>224</v>
      </c>
      <c r="E268" s="210"/>
      <c r="F268" s="211"/>
      <c r="G268" s="209" t="s">
        <v>225</v>
      </c>
    </row>
    <row r="269" spans="1:7" ht="15.75">
      <c r="A269" s="1"/>
      <c r="B269" s="11">
        <v>230</v>
      </c>
      <c r="C269" s="208" t="s">
        <v>86</v>
      </c>
      <c r="D269" s="209" t="s">
        <v>87</v>
      </c>
      <c r="E269" s="210"/>
      <c r="F269" s="211"/>
      <c r="G269" s="209" t="s">
        <v>88</v>
      </c>
    </row>
    <row r="270" spans="1:7" ht="15.75">
      <c r="A270" s="1"/>
      <c r="B270" s="11">
        <v>231</v>
      </c>
      <c r="C270" s="208" t="s">
        <v>163</v>
      </c>
      <c r="D270" s="209" t="s">
        <v>164</v>
      </c>
      <c r="E270" s="210"/>
      <c r="F270" s="211"/>
      <c r="G270" s="209" t="s">
        <v>226</v>
      </c>
    </row>
    <row r="271" spans="1:7" ht="15.75">
      <c r="A271" s="1"/>
      <c r="B271" s="11">
        <v>232</v>
      </c>
      <c r="C271" s="212" t="s">
        <v>227</v>
      </c>
      <c r="D271" s="213" t="s">
        <v>228</v>
      </c>
      <c r="E271" s="210"/>
      <c r="F271" s="211"/>
      <c r="G271" s="213" t="s">
        <v>229</v>
      </c>
    </row>
    <row r="272" spans="1:7" ht="15.75">
      <c r="A272" s="1"/>
      <c r="B272" s="11">
        <v>233</v>
      </c>
      <c r="C272" s="212" t="s">
        <v>230</v>
      </c>
      <c r="D272" s="213" t="s">
        <v>231</v>
      </c>
      <c r="E272" s="210"/>
      <c r="F272" s="211"/>
      <c r="G272" s="213" t="s">
        <v>232</v>
      </c>
    </row>
    <row r="273" spans="1:7" ht="15.75">
      <c r="A273" s="1"/>
      <c r="B273" s="11">
        <v>234</v>
      </c>
      <c r="C273" s="212" t="s">
        <v>208</v>
      </c>
      <c r="D273" s="213" t="s">
        <v>209</v>
      </c>
      <c r="E273" s="210"/>
      <c r="F273" s="211"/>
      <c r="G273" s="213" t="s">
        <v>210</v>
      </c>
    </row>
    <row r="274" spans="1:7" ht="15.75">
      <c r="A274" s="1"/>
      <c r="B274" s="11">
        <v>234</v>
      </c>
      <c r="C274" s="212" t="s">
        <v>107</v>
      </c>
      <c r="D274" s="213" t="s">
        <v>108</v>
      </c>
      <c r="E274" s="210"/>
      <c r="F274" s="211"/>
      <c r="G274" s="213" t="s">
        <v>109</v>
      </c>
    </row>
    <row r="275" spans="1:7" ht="15.75">
      <c r="A275" s="1"/>
      <c r="B275" s="11">
        <v>237</v>
      </c>
      <c r="C275" s="212" t="s">
        <v>98</v>
      </c>
      <c r="D275" s="213" t="s">
        <v>99</v>
      </c>
      <c r="E275" s="210"/>
      <c r="F275" s="211"/>
      <c r="G275" s="213" t="s">
        <v>100</v>
      </c>
    </row>
    <row r="276" spans="1:7" ht="15.75">
      <c r="A276" s="1"/>
      <c r="B276" s="11">
        <v>240</v>
      </c>
      <c r="C276" s="212" t="s">
        <v>233</v>
      </c>
      <c r="D276" s="213" t="s">
        <v>234</v>
      </c>
      <c r="E276" s="210"/>
      <c r="F276" s="211"/>
      <c r="G276" s="213" t="s">
        <v>118</v>
      </c>
    </row>
    <row r="277" spans="1:7" ht="15.75">
      <c r="A277" s="1"/>
      <c r="B277" s="11">
        <v>241</v>
      </c>
      <c r="C277" s="212" t="s">
        <v>101</v>
      </c>
      <c r="D277" s="213" t="s">
        <v>235</v>
      </c>
      <c r="E277" s="210"/>
      <c r="F277" s="211"/>
      <c r="G277" s="213" t="s">
        <v>236</v>
      </c>
    </row>
    <row r="278" spans="1:7" ht="15.75">
      <c r="A278" s="1"/>
      <c r="B278" s="11">
        <v>242</v>
      </c>
      <c r="C278" s="212" t="s">
        <v>214</v>
      </c>
      <c r="D278" s="213" t="s">
        <v>215</v>
      </c>
      <c r="E278" s="210"/>
      <c r="F278" s="211"/>
      <c r="G278" s="213" t="s">
        <v>237</v>
      </c>
    </row>
    <row r="279" spans="1:7" ht="15.75">
      <c r="A279" s="1"/>
      <c r="B279" s="11">
        <v>244</v>
      </c>
      <c r="C279" s="212" t="s">
        <v>238</v>
      </c>
      <c r="D279" s="213" t="s">
        <v>239</v>
      </c>
      <c r="E279" s="210"/>
      <c r="F279" s="211"/>
      <c r="G279" s="213" t="s">
        <v>240</v>
      </c>
    </row>
    <row r="280" spans="1:7" ht="15.75">
      <c r="A280" s="1"/>
      <c r="B280" s="11"/>
      <c r="C280" s="212"/>
      <c r="D280" s="213"/>
      <c r="E280" s="210"/>
      <c r="F280" s="211"/>
      <c r="G280" s="213"/>
    </row>
    <row r="281" spans="1:7" ht="15.75">
      <c r="A281" s="1"/>
      <c r="B281" s="11"/>
      <c r="C281" s="212"/>
      <c r="D281" s="213"/>
      <c r="E281" s="210"/>
      <c r="F281" s="211"/>
      <c r="G281" s="213"/>
    </row>
    <row r="282" spans="1:7" ht="15.75">
      <c r="A282" s="1"/>
      <c r="B282" s="11"/>
      <c r="C282" s="212"/>
      <c r="D282" s="213"/>
      <c r="E282" s="210"/>
      <c r="F282" s="211"/>
      <c r="G282" s="213"/>
    </row>
    <row r="283" spans="1:7" ht="15.75">
      <c r="A283" s="1"/>
      <c r="B283" s="11"/>
      <c r="C283" s="212"/>
      <c r="D283" s="213"/>
      <c r="E283" s="210"/>
      <c r="F283" s="211"/>
      <c r="G283" s="213"/>
    </row>
    <row r="284" spans="1:7" ht="15.75">
      <c r="A284" s="1"/>
      <c r="B284" s="11"/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20</v>
      </c>
      <c r="D285" s="186" t="s">
        <v>21</v>
      </c>
      <c r="E285" s="182"/>
      <c r="F285" s="187" t="s">
        <v>22</v>
      </c>
      <c r="G285" s="186" t="s">
        <v>23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24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1"/>
      <c r="C288" s="208"/>
      <c r="D288" s="209"/>
      <c r="E288" s="210"/>
      <c r="F288" s="208"/>
      <c r="G288" s="209"/>
    </row>
    <row r="289" spans="1:7" ht="15.75">
      <c r="A289" s="1"/>
      <c r="B289" s="11" t="s">
        <v>7</v>
      </c>
      <c r="C289" s="208"/>
      <c r="D289" s="209"/>
      <c r="E289" s="210"/>
      <c r="F289" s="208"/>
      <c r="G289" s="209"/>
    </row>
    <row r="290" spans="1:7" ht="15.75">
      <c r="A290" s="1"/>
      <c r="B290" s="11" t="s">
        <v>7</v>
      </c>
      <c r="C290" s="208"/>
      <c r="D290" s="209"/>
      <c r="E290" s="210"/>
      <c r="F290" s="211"/>
      <c r="G290" s="209"/>
    </row>
    <row r="291" spans="1:7" ht="15.75">
      <c r="A291" s="1"/>
      <c r="B291" s="11" t="s">
        <v>7</v>
      </c>
      <c r="C291" s="208"/>
      <c r="D291" s="209"/>
      <c r="E291" s="210"/>
      <c r="F291" s="211"/>
      <c r="G291" s="209"/>
    </row>
    <row r="292" spans="1:7" ht="15.75">
      <c r="A292" s="1"/>
      <c r="B292" s="11" t="s">
        <v>7</v>
      </c>
      <c r="C292" s="208"/>
      <c r="D292" s="209"/>
      <c r="E292" s="210"/>
      <c r="F292" s="211"/>
      <c r="G292" s="209"/>
    </row>
    <row r="293" spans="1:7" ht="15.75">
      <c r="A293" s="1"/>
      <c r="B293" s="11" t="s">
        <v>7</v>
      </c>
      <c r="C293" s="208"/>
      <c r="D293" s="209"/>
      <c r="E293" s="210"/>
      <c r="F293" s="211"/>
      <c r="G293" s="209"/>
    </row>
    <row r="294" spans="1:7" ht="15.75">
      <c r="A294" s="1"/>
      <c r="B294" s="11" t="s">
        <v>7</v>
      </c>
      <c r="C294" s="212"/>
      <c r="D294" s="213"/>
      <c r="E294" s="210"/>
      <c r="F294" s="211"/>
      <c r="G294" s="213"/>
    </row>
    <row r="295" spans="1:7" ht="15.75">
      <c r="A295" s="1"/>
      <c r="B295" s="11" t="s">
        <v>7</v>
      </c>
      <c r="C295" s="212"/>
      <c r="D295" s="213"/>
      <c r="E295" s="210"/>
      <c r="F295" s="211"/>
      <c r="G295" s="213"/>
    </row>
    <row r="296" spans="1:7" ht="15.75">
      <c r="A296" s="1"/>
      <c r="B296" s="11" t="s">
        <v>7</v>
      </c>
      <c r="C296" s="212"/>
      <c r="D296" s="213"/>
      <c r="E296" s="210"/>
      <c r="F296" s="211"/>
      <c r="G296" s="213"/>
    </row>
    <row r="297" spans="1:7" ht="15.75">
      <c r="A297" s="1"/>
      <c r="B297" s="11" t="s">
        <v>7</v>
      </c>
      <c r="C297" s="212"/>
      <c r="D297" s="213"/>
      <c r="E297" s="210"/>
      <c r="F297" s="211"/>
      <c r="G297" s="213"/>
    </row>
    <row r="298" spans="1:7" ht="15.75">
      <c r="A298" s="1"/>
      <c r="B298" s="11" t="s">
        <v>7</v>
      </c>
      <c r="C298" s="212"/>
      <c r="D298" s="213"/>
      <c r="E298" s="210"/>
      <c r="F298" s="211"/>
      <c r="G298" s="213"/>
    </row>
    <row r="299" spans="1:7" ht="15.75">
      <c r="A299" s="1"/>
      <c r="B299" s="11" t="s">
        <v>7</v>
      </c>
      <c r="C299" s="212"/>
      <c r="D299" s="213"/>
      <c r="E299" s="210"/>
      <c r="F299" s="211"/>
      <c r="G299" s="213"/>
    </row>
    <row r="300" spans="1:7" ht="15.75">
      <c r="A300" s="1"/>
      <c r="B300" s="11" t="s">
        <v>7</v>
      </c>
      <c r="C300" s="212"/>
      <c r="D300" s="213"/>
      <c r="E300" s="210"/>
      <c r="F300" s="211"/>
      <c r="G300" s="213"/>
    </row>
    <row r="301" spans="1:7" ht="15.75">
      <c r="A301" s="1"/>
      <c r="B301" s="11" t="s">
        <v>7</v>
      </c>
      <c r="C301" s="212"/>
      <c r="D301" s="213"/>
      <c r="E301" s="210"/>
      <c r="F301" s="211"/>
      <c r="G301" s="213"/>
    </row>
    <row r="302" spans="1:7" ht="15.75">
      <c r="A302" s="1"/>
      <c r="B302" s="11" t="s">
        <v>7</v>
      </c>
      <c r="C302" s="212"/>
      <c r="D302" s="213"/>
      <c r="E302" s="210"/>
      <c r="F302" s="211"/>
      <c r="G302" s="213"/>
    </row>
    <row r="303" spans="1:7" ht="15.75">
      <c r="A303" s="1"/>
      <c r="B303" s="11" t="s">
        <v>7</v>
      </c>
      <c r="C303" s="212"/>
      <c r="D303" s="213"/>
      <c r="E303" s="210"/>
      <c r="F303" s="211"/>
      <c r="G303" s="213"/>
    </row>
    <row r="304" spans="1:7" ht="15.75">
      <c r="A304" s="1"/>
      <c r="B304" s="11" t="s">
        <v>7</v>
      </c>
      <c r="C304" s="212"/>
      <c r="D304" s="213"/>
      <c r="E304" s="210"/>
      <c r="F304" s="211"/>
      <c r="G304" s="213"/>
    </row>
    <row r="305" spans="1:7" ht="15.75">
      <c r="A305" s="1"/>
      <c r="B305" s="11" t="s">
        <v>7</v>
      </c>
      <c r="C305" s="212"/>
      <c r="D305" s="213"/>
      <c r="E305" s="210"/>
      <c r="F305" s="211"/>
      <c r="G305" s="213"/>
    </row>
    <row r="306" spans="1:7" ht="15.75">
      <c r="A306" s="1"/>
      <c r="B306" s="11" t="s">
        <v>7</v>
      </c>
      <c r="C306" s="212"/>
      <c r="D306" s="213"/>
      <c r="E306" s="210"/>
      <c r="F306" s="211"/>
      <c r="G306" s="213"/>
    </row>
    <row r="307" spans="1:7" ht="15.75">
      <c r="A307" s="1"/>
      <c r="B307" s="11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22</v>
      </c>
      <c r="G308" s="204" t="s">
        <v>23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25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1"/>
      <c r="C311" s="208"/>
      <c r="D311" s="209"/>
      <c r="E311" s="210"/>
      <c r="F311" s="214"/>
      <c r="G311" s="215"/>
    </row>
    <row r="312" spans="1:7" ht="15.75">
      <c r="A312" s="1"/>
      <c r="B312" s="11"/>
      <c r="C312" s="208"/>
      <c r="D312" s="209"/>
      <c r="E312" s="210"/>
      <c r="F312" s="208"/>
      <c r="G312" s="209"/>
    </row>
    <row r="313" spans="1:7" ht="15.75">
      <c r="A313" s="1"/>
      <c r="B313" s="11" t="s">
        <v>7</v>
      </c>
      <c r="C313" s="208"/>
      <c r="D313" s="209"/>
      <c r="E313" s="210"/>
      <c r="F313" s="211"/>
      <c r="G313" s="209"/>
    </row>
    <row r="314" spans="1:7" ht="15.75">
      <c r="A314" s="1"/>
      <c r="B314" s="11" t="s">
        <v>7</v>
      </c>
      <c r="C314" s="208"/>
      <c r="D314" s="209"/>
      <c r="E314" s="210"/>
      <c r="F314" s="211"/>
      <c r="G314" s="209"/>
    </row>
    <row r="315" spans="1:7" ht="15.75">
      <c r="A315" s="1"/>
      <c r="B315" s="11" t="s">
        <v>7</v>
      </c>
      <c r="C315" s="208"/>
      <c r="D315" s="209"/>
      <c r="E315" s="210"/>
      <c r="F315" s="211"/>
      <c r="G315" s="209"/>
    </row>
    <row r="316" spans="1:7" ht="15.75">
      <c r="A316" s="1"/>
      <c r="B316" s="11" t="s">
        <v>7</v>
      </c>
      <c r="C316" s="208"/>
      <c r="D316" s="209"/>
      <c r="E316" s="210"/>
      <c r="F316" s="211"/>
      <c r="G316" s="209"/>
    </row>
    <row r="317" spans="1:7" ht="15.75">
      <c r="A317" s="1"/>
      <c r="B317" s="11" t="s">
        <v>7</v>
      </c>
      <c r="C317" s="212"/>
      <c r="D317" s="213"/>
      <c r="E317" s="210"/>
      <c r="F317" s="211"/>
      <c r="G317" s="213"/>
    </row>
    <row r="318" spans="1:7" ht="15.75">
      <c r="A318" s="1"/>
      <c r="B318" s="11" t="s">
        <v>7</v>
      </c>
      <c r="C318" s="212"/>
      <c r="D318" s="213"/>
      <c r="E318" s="210"/>
      <c r="F318" s="211"/>
      <c r="G318" s="213"/>
    </row>
    <row r="319" spans="1:7" ht="15.75">
      <c r="A319" s="1"/>
      <c r="B319" s="11" t="s">
        <v>7</v>
      </c>
      <c r="C319" s="212"/>
      <c r="D319" s="213"/>
      <c r="E319" s="210"/>
      <c r="F319" s="211"/>
      <c r="G319" s="213"/>
    </row>
    <row r="320" spans="1:7" ht="15.75">
      <c r="A320" s="1"/>
      <c r="B320" s="11" t="s">
        <v>7</v>
      </c>
      <c r="C320" s="212"/>
      <c r="D320" s="213"/>
      <c r="E320" s="210"/>
      <c r="F320" s="211"/>
      <c r="G320" s="213"/>
    </row>
    <row r="321" spans="1:7" ht="15.75">
      <c r="A321" s="1"/>
      <c r="B321" s="11" t="s">
        <v>7</v>
      </c>
      <c r="C321" s="212"/>
      <c r="D321" s="213"/>
      <c r="E321" s="210"/>
      <c r="F321" s="211"/>
      <c r="G321" s="213"/>
    </row>
    <row r="322" spans="1:7" ht="15.75">
      <c r="A322" s="1"/>
      <c r="B322" s="11" t="s">
        <v>7</v>
      </c>
      <c r="C322" s="212"/>
      <c r="D322" s="213"/>
      <c r="E322" s="210"/>
      <c r="F322" s="211"/>
      <c r="G322" s="213"/>
    </row>
    <row r="323" spans="1:7" ht="15.75">
      <c r="A323" s="1"/>
      <c r="B323" s="11" t="s">
        <v>7</v>
      </c>
      <c r="C323" s="212"/>
      <c r="D323" s="213"/>
      <c r="E323" s="210"/>
      <c r="F323" s="211"/>
      <c r="G323" s="213"/>
    </row>
    <row r="324" spans="1:7" ht="15.75">
      <c r="A324" s="1"/>
      <c r="B324" s="11" t="s">
        <v>7</v>
      </c>
      <c r="C324" s="212"/>
      <c r="D324" s="213"/>
      <c r="E324" s="210"/>
      <c r="F324" s="211"/>
      <c r="G324" s="213"/>
    </row>
    <row r="325" spans="1:7" ht="15.75">
      <c r="A325" s="1"/>
      <c r="B325" s="11" t="s">
        <v>7</v>
      </c>
      <c r="C325" s="212"/>
      <c r="D325" s="213"/>
      <c r="E325" s="210"/>
      <c r="F325" s="211"/>
      <c r="G325" s="213"/>
    </row>
    <row r="326" spans="1:7" ht="15.75">
      <c r="A326" s="1"/>
      <c r="B326" s="11" t="s">
        <v>7</v>
      </c>
      <c r="C326" s="212"/>
      <c r="D326" s="213"/>
      <c r="E326" s="210"/>
      <c r="F326" s="211"/>
      <c r="G326" s="213"/>
    </row>
    <row r="327" spans="1:7" ht="15.75">
      <c r="A327" s="1"/>
      <c r="B327" s="11" t="s">
        <v>7</v>
      </c>
      <c r="C327" s="212"/>
      <c r="D327" s="213"/>
      <c r="E327" s="210"/>
      <c r="F327" s="211"/>
      <c r="G327" s="213"/>
    </row>
    <row r="328" spans="1:7" ht="15.75">
      <c r="A328" s="1"/>
      <c r="B328" s="11" t="s">
        <v>7</v>
      </c>
      <c r="C328" s="212"/>
      <c r="D328" s="213"/>
      <c r="E328" s="210"/>
      <c r="F328" s="211"/>
      <c r="G328" s="213"/>
    </row>
    <row r="329" spans="1:7" ht="15.75">
      <c r="A329" s="1"/>
      <c r="B329" s="11" t="s">
        <v>7</v>
      </c>
      <c r="C329" s="212"/>
      <c r="D329" s="213"/>
      <c r="E329" s="210"/>
      <c r="F329" s="211"/>
      <c r="G329" s="213"/>
    </row>
    <row r="330" spans="1:7" ht="15.75">
      <c r="A330" s="1"/>
      <c r="B330" s="11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18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76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1" t="s">
        <v>7</v>
      </c>
      <c r="C334" s="214"/>
      <c r="D334" s="209"/>
      <c r="E334" s="210"/>
      <c r="F334" s="211"/>
      <c r="G334" s="209"/>
    </row>
    <row r="335" spans="1:7" ht="15.75">
      <c r="A335" s="1"/>
      <c r="B335" s="11" t="s">
        <v>7</v>
      </c>
      <c r="C335" s="208"/>
      <c r="D335" s="209"/>
      <c r="E335" s="210"/>
      <c r="F335" s="211"/>
      <c r="G335" s="209"/>
    </row>
    <row r="336" spans="1:7" ht="15.75">
      <c r="A336" s="1"/>
      <c r="B336" s="11" t="s">
        <v>7</v>
      </c>
      <c r="C336" s="208"/>
      <c r="D336" s="209"/>
      <c r="E336" s="210"/>
      <c r="F336" s="211"/>
      <c r="G336" s="209"/>
    </row>
    <row r="337" spans="1:7" ht="15.75">
      <c r="A337" s="1"/>
      <c r="B337" s="11" t="s">
        <v>7</v>
      </c>
      <c r="C337" s="208"/>
      <c r="D337" s="209"/>
      <c r="E337" s="210"/>
      <c r="F337" s="211"/>
      <c r="G337" s="209"/>
    </row>
    <row r="338" spans="1:7" ht="15.75">
      <c r="A338" s="1"/>
      <c r="B338" s="11" t="s">
        <v>7</v>
      </c>
      <c r="C338" s="208"/>
      <c r="D338" s="209"/>
      <c r="E338" s="210"/>
      <c r="F338" s="211"/>
      <c r="G338" s="209"/>
    </row>
    <row r="339" spans="1:7" ht="15.75">
      <c r="A339" s="1"/>
      <c r="B339" s="11" t="s">
        <v>7</v>
      </c>
      <c r="C339" s="208"/>
      <c r="D339" s="209"/>
      <c r="E339" s="210"/>
      <c r="F339" s="211"/>
      <c r="G339" s="209"/>
    </row>
    <row r="340" spans="1:7" ht="15.75">
      <c r="A340" s="1"/>
      <c r="B340" s="11" t="s">
        <v>7</v>
      </c>
      <c r="C340" s="212"/>
      <c r="D340" s="213"/>
      <c r="E340" s="210"/>
      <c r="F340" s="211"/>
      <c r="G340" s="213"/>
    </row>
    <row r="341" spans="1:7" ht="15.75">
      <c r="A341" s="1"/>
      <c r="B341" s="11" t="s">
        <v>7</v>
      </c>
      <c r="C341" s="212"/>
      <c r="D341" s="213"/>
      <c r="E341" s="210"/>
      <c r="F341" s="211"/>
      <c r="G341" s="213"/>
    </row>
    <row r="342" spans="1:7" ht="15.75">
      <c r="A342" s="1"/>
      <c r="B342" s="11" t="s">
        <v>7</v>
      </c>
      <c r="C342" s="212"/>
      <c r="D342" s="213"/>
      <c r="E342" s="210"/>
      <c r="F342" s="211"/>
      <c r="G342" s="213"/>
    </row>
    <row r="343" spans="1:7" ht="15.75">
      <c r="A343" s="1"/>
      <c r="B343" s="11" t="s">
        <v>7</v>
      </c>
      <c r="C343" s="212"/>
      <c r="D343" s="213"/>
      <c r="E343" s="210"/>
      <c r="F343" s="211"/>
      <c r="G343" s="213"/>
    </row>
    <row r="344" spans="1:7" ht="15.75">
      <c r="A344" s="1"/>
      <c r="B344" s="11" t="s">
        <v>7</v>
      </c>
      <c r="C344" s="212"/>
      <c r="D344" s="213"/>
      <c r="E344" s="210"/>
      <c r="F344" s="211"/>
      <c r="G344" s="213"/>
    </row>
    <row r="345" spans="1:7" ht="15.75">
      <c r="A345" s="1"/>
      <c r="B345" s="11" t="s">
        <v>7</v>
      </c>
      <c r="C345" s="212"/>
      <c r="D345" s="213"/>
      <c r="E345" s="210"/>
      <c r="F345" s="211"/>
      <c r="G345" s="213"/>
    </row>
    <row r="346" spans="1:7" ht="15.75">
      <c r="A346" s="1"/>
      <c r="B346" s="11" t="s">
        <v>7</v>
      </c>
      <c r="C346" s="212"/>
      <c r="D346" s="213"/>
      <c r="E346" s="210"/>
      <c r="F346" s="211"/>
      <c r="G346" s="213"/>
    </row>
    <row r="347" spans="1:7" ht="15.75">
      <c r="A347" s="1"/>
      <c r="B347" s="11" t="s">
        <v>7</v>
      </c>
      <c r="C347" s="212"/>
      <c r="D347" s="213"/>
      <c r="E347" s="210"/>
      <c r="F347" s="211"/>
      <c r="G347" s="213"/>
    </row>
    <row r="348" spans="1:7" ht="15.75">
      <c r="A348" s="1"/>
      <c r="B348" s="11" t="s">
        <v>7</v>
      </c>
      <c r="C348" s="212"/>
      <c r="D348" s="213"/>
      <c r="E348" s="210"/>
      <c r="F348" s="211"/>
      <c r="G348" s="213"/>
    </row>
    <row r="349" spans="1:7" ht="15.75">
      <c r="A349" s="1"/>
      <c r="B349" s="11" t="s">
        <v>7</v>
      </c>
      <c r="C349" s="212"/>
      <c r="D349" s="213"/>
      <c r="E349" s="210"/>
      <c r="F349" s="211"/>
      <c r="G349" s="213"/>
    </row>
    <row r="350" spans="1:7" ht="15.75">
      <c r="A350" s="1"/>
      <c r="B350" s="11" t="s">
        <v>7</v>
      </c>
      <c r="C350" s="212"/>
      <c r="D350" s="213"/>
      <c r="E350" s="210"/>
      <c r="F350" s="211"/>
      <c r="G350" s="213"/>
    </row>
    <row r="351" spans="1:7" ht="15.75">
      <c r="A351" s="1"/>
      <c r="B351" s="11" t="s">
        <v>7</v>
      </c>
      <c r="C351" s="212"/>
      <c r="D351" s="213"/>
      <c r="E351" s="210"/>
      <c r="F351" s="211"/>
      <c r="G351" s="213"/>
    </row>
    <row r="352" spans="1:7" ht="15.75">
      <c r="A352" s="1"/>
      <c r="B352" s="11" t="s">
        <v>7</v>
      </c>
      <c r="C352" s="212"/>
      <c r="D352" s="213"/>
      <c r="E352" s="210"/>
      <c r="F352" s="211"/>
      <c r="G352" s="213"/>
    </row>
    <row r="353" spans="1:7" ht="15.75">
      <c r="A353" s="1"/>
      <c r="B353" s="11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C1:DZ40"/>
  <sheetViews>
    <sheetView zoomScalePageLayoutView="0" workbookViewId="0" topLeftCell="C27">
      <selection activeCell="C37" sqref="C37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5" width="6.00390625" style="0" bestFit="1" customWidth="1"/>
    <col min="16" max="16" width="5.7109375" style="0" bestFit="1" customWidth="1"/>
    <col min="17" max="18" width="6.00390625" style="0" bestFit="1" customWidth="1"/>
    <col min="19" max="19" width="7.140625" style="0" bestFit="1" customWidth="1"/>
    <col min="20" max="20" width="7.7109375" style="0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57421875" style="0" customWidth="1"/>
    <col min="30" max="30" width="7.140625" style="0" bestFit="1" customWidth="1"/>
    <col min="31" max="32" width="8.00390625" style="0" bestFit="1" customWidth="1"/>
    <col min="33" max="33" width="6.00390625" style="0" bestFit="1" customWidth="1"/>
    <col min="34" max="34" width="7.140625" style="0" bestFit="1" customWidth="1"/>
    <col min="35" max="36" width="6.140625" style="0" customWidth="1"/>
    <col min="37" max="51" width="7.28125" style="0" customWidth="1"/>
    <col min="52" max="52" width="7.42187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61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 thickBot="1">
      <c r="C3" s="14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173.475</v>
      </c>
      <c r="DY3" s="93" t="s">
        <v>39</v>
      </c>
      <c r="DZ3" s="14"/>
    </row>
    <row r="4" spans="3:130" ht="12.75">
      <c r="C4" s="14"/>
      <c r="D4" s="235">
        <f>classi!B219</f>
        <v>201</v>
      </c>
      <c r="E4" s="236"/>
      <c r="F4" s="102" t="str">
        <f>classi!C219</f>
        <v>gloria</v>
      </c>
      <c r="G4" s="102" t="str">
        <f>classi!D219</f>
        <v>allasia</v>
      </c>
      <c r="H4" s="237" t="str">
        <f>classi!G219</f>
        <v>frida</v>
      </c>
      <c r="I4" s="228"/>
      <c r="J4" s="24"/>
      <c r="K4" s="23"/>
      <c r="L4" s="25">
        <v>19</v>
      </c>
      <c r="M4" s="25">
        <v>21</v>
      </c>
      <c r="N4" s="25">
        <v>23</v>
      </c>
      <c r="O4" s="25">
        <v>22</v>
      </c>
      <c r="P4" s="26">
        <f aca="true" t="shared" si="0" ref="P4:P23">AVERAGE(L4:O4)</f>
        <v>21.25</v>
      </c>
      <c r="Q4" s="25">
        <v>21</v>
      </c>
      <c r="R4" s="25">
        <v>22</v>
      </c>
      <c r="S4" s="25">
        <v>22</v>
      </c>
      <c r="T4" s="25">
        <v>21</v>
      </c>
      <c r="U4" s="26">
        <f aca="true" t="shared" si="1" ref="U4:U23">AVERAGE(Q4:T4)</f>
        <v>21.5</v>
      </c>
      <c r="V4" s="25">
        <v>22</v>
      </c>
      <c r="W4" s="25">
        <v>21</v>
      </c>
      <c r="X4" s="25">
        <v>24</v>
      </c>
      <c r="Y4" s="25">
        <v>23</v>
      </c>
      <c r="Z4" s="26">
        <f aca="true" t="shared" si="2" ref="Z4:Z23">AVERAGE(V4:Y4)</f>
        <v>22.5</v>
      </c>
      <c r="AA4" s="25">
        <v>22</v>
      </c>
      <c r="AB4" s="25">
        <v>20</v>
      </c>
      <c r="AC4" s="25">
        <v>22</v>
      </c>
      <c r="AD4" s="25">
        <v>22</v>
      </c>
      <c r="AE4" s="26">
        <f aca="true" t="shared" si="3" ref="AE4:AE23">AVERAGE(AA4:AD4)</f>
        <v>21.5</v>
      </c>
      <c r="AF4" s="25">
        <v>20</v>
      </c>
      <c r="AG4" s="25">
        <v>21</v>
      </c>
      <c r="AH4" s="25">
        <v>20</v>
      </c>
      <c r="AI4" s="25">
        <v>22</v>
      </c>
      <c r="AJ4" s="26">
        <f aca="true" t="shared" si="4" ref="AJ4:AJ23">AVERAGE(AF4:AI4)</f>
        <v>20.75</v>
      </c>
      <c r="AK4" s="25">
        <v>19</v>
      </c>
      <c r="AL4" s="25">
        <v>19</v>
      </c>
      <c r="AM4" s="25">
        <v>22</v>
      </c>
      <c r="AN4" s="25">
        <v>21</v>
      </c>
      <c r="AO4" s="26">
        <f aca="true" t="shared" si="5" ref="AO4:AO23">AVERAGE(AK4:AN4)</f>
        <v>20.25</v>
      </c>
      <c r="AP4" s="25">
        <v>22</v>
      </c>
      <c r="AQ4" s="25">
        <v>20</v>
      </c>
      <c r="AR4" s="25">
        <v>21</v>
      </c>
      <c r="AS4" s="25">
        <v>21</v>
      </c>
      <c r="AT4" s="26">
        <f aca="true" t="shared" si="6" ref="AT4:AT23">AVERAGE(AP4:AS4)</f>
        <v>21</v>
      </c>
      <c r="AU4" s="25">
        <v>21</v>
      </c>
      <c r="AV4" s="25">
        <v>20</v>
      </c>
      <c r="AW4" s="25">
        <v>21</v>
      </c>
      <c r="AX4" s="25">
        <v>22</v>
      </c>
      <c r="AY4" s="26">
        <f aca="true" t="shared" si="7" ref="AY4:AY23">AVERAGE(AU4:AX4)</f>
        <v>21</v>
      </c>
      <c r="AZ4" s="27">
        <f aca="true" t="shared" si="8" ref="AZ4:AZ23">P4+U4+Z4+AE4+AJ4+AO4+AT4+AY4</f>
        <v>169.75</v>
      </c>
      <c r="BA4" s="28">
        <v>0.5</v>
      </c>
      <c r="BB4" s="28">
        <v>0.3</v>
      </c>
      <c r="BC4" s="28">
        <v>0.2</v>
      </c>
      <c r="BD4" s="28">
        <v>0.4</v>
      </c>
      <c r="BE4" s="26">
        <f aca="true" t="shared" si="9" ref="BE4:BE23">AVERAGE(BA4:BD4)</f>
        <v>0.35</v>
      </c>
      <c r="BF4" s="29">
        <v>0</v>
      </c>
      <c r="BG4" s="29">
        <v>0</v>
      </c>
      <c r="BH4" s="29">
        <v>0</v>
      </c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2"/>
      <c r="DC4" s="112"/>
      <c r="DD4" s="176">
        <f>SUM(BA4,BF4,BK4,BP4,BU4,BZ4)</f>
        <v>0.5</v>
      </c>
      <c r="DE4" s="177">
        <f>SUM(BB4,BG4,BL4,BQ4,BV4,CA4)</f>
        <v>0.3</v>
      </c>
      <c r="DF4" s="177">
        <f>SUM(BC4,BH4,BM4,BR4,BW4,CB4)</f>
        <v>0.2</v>
      </c>
      <c r="DG4" s="177">
        <f>SUM(BD4,BI4,BN4,BS4,BX4,CC4)</f>
        <v>0.4</v>
      </c>
      <c r="DH4" s="31">
        <f aca="true" t="shared" si="15" ref="DH4:DH23">BE4+BJ4+BT4+BO4+BY4+CD4</f>
        <v>0.35</v>
      </c>
      <c r="DI4" s="32">
        <f aca="true" t="shared" si="16" ref="DI4:DI23">AZ4-DH4</f>
        <v>169.4</v>
      </c>
      <c r="DJ4" s="88">
        <f aca="true" t="shared" si="17" ref="DJ4:DJ23">RANK(DI4,$DI$4:$DI$23,0)</f>
        <v>3</v>
      </c>
      <c r="DK4" s="81">
        <f aca="true" t="shared" si="18" ref="DK4:DK23">P4</f>
        <v>21.25</v>
      </c>
      <c r="DL4" s="33">
        <f aca="true" t="shared" si="19" ref="DL4:DL23">DI4*10^3+DK4</f>
        <v>169421.25</v>
      </c>
      <c r="DM4" s="34">
        <f aca="true" t="shared" si="20" ref="DM4:DM23">RANK(DL4,$DL$4:$DL$23,0)</f>
        <v>3</v>
      </c>
      <c r="DN4" s="33">
        <f aca="true" t="shared" si="21" ref="DN4:DN23">AJ4</f>
        <v>20.75</v>
      </c>
      <c r="DO4" s="33">
        <f aca="true" t="shared" si="22" ref="DO4:DO23">(DI4*10^3+DK4)*10^3+DN4</f>
        <v>169421270.75</v>
      </c>
      <c r="DP4" s="34">
        <f aca="true" t="shared" si="23" ref="DP4:DP23">RANK(DO4,$DO$4:$DO$23,0)</f>
        <v>3</v>
      </c>
      <c r="DQ4" s="35">
        <f aca="true" t="shared" si="24" ref="DQ4:DQ23">U4</f>
        <v>21.5</v>
      </c>
      <c r="DR4" s="35">
        <f aca="true" t="shared" si="25" ref="DR4:DR24">((DI4*10^3+DK4)*10^3+DN4)*10^3+DQ4</f>
        <v>169421270771.5</v>
      </c>
      <c r="DS4" s="34">
        <f aca="true" t="shared" si="26" ref="DS4:DS23">RANK(DR4,$DR$4:$DR$23,0)</f>
        <v>3</v>
      </c>
      <c r="DT4" s="35">
        <f aca="true" t="shared" si="27" ref="DT4:DT23">AO4</f>
        <v>20.25</v>
      </c>
      <c r="DU4" s="35">
        <f aca="true" t="shared" si="28" ref="DU4:DU23">(((DI4*10^3+DK4)*10^3+DN4)*10^3+DQ4)*10^3+DT4</f>
        <v>169421270771520.25</v>
      </c>
      <c r="DV4" s="34">
        <f aca="true" t="shared" si="29" ref="DV4:DV23">IF(F4&gt;0,RANK(DU4,$DU$4:$DU$23,0),20)</f>
        <v>3</v>
      </c>
      <c r="DW4" s="35">
        <f>IF(DV4&lt;&gt;20,RANK(DV4,$DV$4:$DV$23,1)+COUNTIF(DV$4:DV4,DV4)-1,20)</f>
        <v>3</v>
      </c>
      <c r="DX4" s="36">
        <f aca="true" t="shared" si="30" ref="DX4:DX23">DI4/$DX$3</f>
        <v>0.9765095835134746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classi!B220</f>
        <v>202</v>
      </c>
      <c r="E5" s="37"/>
      <c r="F5" s="23" t="str">
        <f>classi!C220</f>
        <v>gianni</v>
      </c>
      <c r="G5" s="23" t="str">
        <f>classi!D220</f>
        <v>orlandi</v>
      </c>
      <c r="H5" s="238" t="str">
        <f>classi!G220</f>
        <v>bolt</v>
      </c>
      <c r="I5" s="229"/>
      <c r="J5" s="37"/>
      <c r="K5" s="37"/>
      <c r="L5" s="25">
        <v>14</v>
      </c>
      <c r="M5" s="25">
        <v>21</v>
      </c>
      <c r="N5" s="25">
        <v>18</v>
      </c>
      <c r="O5" s="25">
        <v>20</v>
      </c>
      <c r="P5" s="26">
        <f t="shared" si="0"/>
        <v>18.25</v>
      </c>
      <c r="Q5" s="25">
        <v>16</v>
      </c>
      <c r="R5" s="25">
        <v>19</v>
      </c>
      <c r="S5" s="25">
        <v>18</v>
      </c>
      <c r="T5" s="25">
        <v>19</v>
      </c>
      <c r="U5" s="26">
        <f t="shared" si="1"/>
        <v>18</v>
      </c>
      <c r="V5" s="25">
        <v>18</v>
      </c>
      <c r="W5" s="25">
        <v>18</v>
      </c>
      <c r="X5" s="25">
        <v>20</v>
      </c>
      <c r="Y5" s="25">
        <v>19</v>
      </c>
      <c r="Z5" s="26">
        <f t="shared" si="2"/>
        <v>18.75</v>
      </c>
      <c r="AA5" s="25">
        <v>18</v>
      </c>
      <c r="AB5" s="25">
        <v>18</v>
      </c>
      <c r="AC5" s="25">
        <v>23</v>
      </c>
      <c r="AD5" s="25">
        <v>22</v>
      </c>
      <c r="AE5" s="26">
        <f t="shared" si="3"/>
        <v>20.25</v>
      </c>
      <c r="AF5" s="25">
        <v>17</v>
      </c>
      <c r="AG5" s="25">
        <v>18</v>
      </c>
      <c r="AH5" s="25">
        <v>18</v>
      </c>
      <c r="AI5" s="25">
        <v>22</v>
      </c>
      <c r="AJ5" s="26">
        <f t="shared" si="4"/>
        <v>18.75</v>
      </c>
      <c r="AK5" s="25">
        <v>15</v>
      </c>
      <c r="AL5" s="25">
        <v>19</v>
      </c>
      <c r="AM5" s="25">
        <v>18</v>
      </c>
      <c r="AN5" s="25">
        <v>19</v>
      </c>
      <c r="AO5" s="26">
        <f t="shared" si="5"/>
        <v>17.75</v>
      </c>
      <c r="AP5" s="25">
        <v>20</v>
      </c>
      <c r="AQ5" s="25">
        <v>18</v>
      </c>
      <c r="AR5" s="25">
        <v>19</v>
      </c>
      <c r="AS5" s="25">
        <v>20</v>
      </c>
      <c r="AT5" s="26">
        <f t="shared" si="6"/>
        <v>19.25</v>
      </c>
      <c r="AU5" s="25">
        <v>22</v>
      </c>
      <c r="AV5" s="25">
        <v>21</v>
      </c>
      <c r="AW5" s="25">
        <v>18</v>
      </c>
      <c r="AX5" s="25">
        <v>22</v>
      </c>
      <c r="AY5" s="26">
        <f t="shared" si="7"/>
        <v>20.75</v>
      </c>
      <c r="AZ5" s="27">
        <f t="shared" si="8"/>
        <v>151.75</v>
      </c>
      <c r="BA5" s="28">
        <v>0.2</v>
      </c>
      <c r="BB5" s="28">
        <v>0</v>
      </c>
      <c r="BC5" s="28">
        <v>0</v>
      </c>
      <c r="BD5" s="28">
        <v>0.2</v>
      </c>
      <c r="BE5" s="26">
        <f t="shared" si="9"/>
        <v>0.1</v>
      </c>
      <c r="BF5" s="29">
        <v>0</v>
      </c>
      <c r="BG5" s="29">
        <v>0</v>
      </c>
      <c r="BH5" s="29">
        <v>0</v>
      </c>
      <c r="BI5" s="29"/>
      <c r="BJ5" s="26">
        <f t="shared" si="10"/>
        <v>0</v>
      </c>
      <c r="BK5" s="29">
        <v>0</v>
      </c>
      <c r="BL5" s="29">
        <v>0</v>
      </c>
      <c r="BM5" s="29">
        <v>2</v>
      </c>
      <c r="BN5" s="29">
        <v>0</v>
      </c>
      <c r="BO5" s="26">
        <f t="shared" si="11"/>
        <v>0.5</v>
      </c>
      <c r="BP5" s="29">
        <v>0</v>
      </c>
      <c r="BQ5" s="29">
        <v>0</v>
      </c>
      <c r="BR5" s="29">
        <v>0</v>
      </c>
      <c r="BS5" s="29"/>
      <c r="BT5" s="26">
        <f t="shared" si="12"/>
        <v>0</v>
      </c>
      <c r="BU5" s="30">
        <v>0</v>
      </c>
      <c r="BV5" s="30">
        <v>0</v>
      </c>
      <c r="BW5" s="30">
        <v>0</v>
      </c>
      <c r="BX5" s="30"/>
      <c r="BY5" s="26">
        <f t="shared" si="13"/>
        <v>0</v>
      </c>
      <c r="BZ5" s="30">
        <v>0</v>
      </c>
      <c r="CA5" s="30">
        <v>0</v>
      </c>
      <c r="CB5" s="30">
        <v>0</v>
      </c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2"/>
      <c r="DC5" s="112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0.2</v>
      </c>
      <c r="DH5" s="31">
        <f t="shared" si="15"/>
        <v>0.6</v>
      </c>
      <c r="DI5" s="32">
        <f t="shared" si="16"/>
        <v>151.15</v>
      </c>
      <c r="DJ5" s="88">
        <f t="shared" si="17"/>
        <v>11</v>
      </c>
      <c r="DK5" s="81">
        <f t="shared" si="18"/>
        <v>18.25</v>
      </c>
      <c r="DL5" s="33">
        <f t="shared" si="19"/>
        <v>151168.25</v>
      </c>
      <c r="DM5" s="34">
        <f t="shared" si="20"/>
        <v>11</v>
      </c>
      <c r="DN5" s="33">
        <f t="shared" si="21"/>
        <v>18.75</v>
      </c>
      <c r="DO5" s="33">
        <f t="shared" si="22"/>
        <v>151168268.75</v>
      </c>
      <c r="DP5" s="34">
        <f t="shared" si="23"/>
        <v>11</v>
      </c>
      <c r="DQ5" s="35">
        <f t="shared" si="24"/>
        <v>18</v>
      </c>
      <c r="DR5" s="35">
        <f t="shared" si="25"/>
        <v>151168268768</v>
      </c>
      <c r="DS5" s="34">
        <f t="shared" si="26"/>
        <v>11</v>
      </c>
      <c r="DT5" s="35">
        <f t="shared" si="27"/>
        <v>17.75</v>
      </c>
      <c r="DU5" s="35">
        <f t="shared" si="28"/>
        <v>151168268768017.75</v>
      </c>
      <c r="DV5" s="34">
        <f t="shared" si="29"/>
        <v>11</v>
      </c>
      <c r="DW5" s="35">
        <f>IF(DV5&lt;&gt;20,RANK(DV5,$DV$4:$DV$23,1)+COUNTIF(DV$4:DV5,DV5)-1,20)</f>
        <v>11</v>
      </c>
      <c r="DX5" s="36">
        <f t="shared" si="30"/>
        <v>0.8713071047701398</v>
      </c>
      <c r="DY5" s="82" t="str">
        <f t="shared" si="31"/>
        <v>-</v>
      </c>
      <c r="DZ5" s="14"/>
    </row>
    <row r="6" spans="3:130" ht="12.75">
      <c r="C6" s="14"/>
      <c r="D6" s="21">
        <f>classi!B221</f>
        <v>203</v>
      </c>
      <c r="E6" s="37"/>
      <c r="F6" s="23" t="str">
        <f>classi!C221</f>
        <v>simone</v>
      </c>
      <c r="G6" s="23" t="str">
        <f>classi!D221</f>
        <v>gori</v>
      </c>
      <c r="H6" s="238" t="str">
        <f>classi!G221</f>
        <v>speed</v>
      </c>
      <c r="I6" s="229"/>
      <c r="J6" s="37"/>
      <c r="K6" s="37"/>
      <c r="L6" s="25">
        <v>20</v>
      </c>
      <c r="M6" s="25">
        <v>20</v>
      </c>
      <c r="N6" s="25">
        <v>22</v>
      </c>
      <c r="O6" s="25">
        <v>20</v>
      </c>
      <c r="P6" s="26">
        <f t="shared" si="0"/>
        <v>20.5</v>
      </c>
      <c r="Q6" s="25">
        <v>19</v>
      </c>
      <c r="R6" s="25">
        <v>19</v>
      </c>
      <c r="S6" s="25">
        <v>23</v>
      </c>
      <c r="T6" s="25">
        <v>20</v>
      </c>
      <c r="U6" s="26">
        <f t="shared" si="1"/>
        <v>20.25</v>
      </c>
      <c r="V6" s="25">
        <v>20</v>
      </c>
      <c r="W6" s="25">
        <v>19</v>
      </c>
      <c r="X6" s="25">
        <v>25</v>
      </c>
      <c r="Y6" s="25">
        <v>22</v>
      </c>
      <c r="Z6" s="26">
        <f t="shared" si="2"/>
        <v>21.5</v>
      </c>
      <c r="AA6" s="25">
        <v>19</v>
      </c>
      <c r="AB6" s="25">
        <v>19</v>
      </c>
      <c r="AC6" s="25">
        <v>23</v>
      </c>
      <c r="AD6" s="25">
        <v>22</v>
      </c>
      <c r="AE6" s="26">
        <f t="shared" si="3"/>
        <v>20.75</v>
      </c>
      <c r="AF6" s="25">
        <v>19</v>
      </c>
      <c r="AG6" s="25">
        <v>17</v>
      </c>
      <c r="AH6" s="25">
        <v>19</v>
      </c>
      <c r="AI6" s="25">
        <v>22</v>
      </c>
      <c r="AJ6" s="26">
        <f t="shared" si="4"/>
        <v>19.25</v>
      </c>
      <c r="AK6" s="25">
        <v>20</v>
      </c>
      <c r="AL6" s="25">
        <v>18</v>
      </c>
      <c r="AM6" s="25">
        <v>18</v>
      </c>
      <c r="AN6" s="25">
        <v>19</v>
      </c>
      <c r="AO6" s="26">
        <f t="shared" si="5"/>
        <v>18.75</v>
      </c>
      <c r="AP6" s="25">
        <v>18</v>
      </c>
      <c r="AQ6" s="25">
        <v>19</v>
      </c>
      <c r="AR6" s="25">
        <v>18</v>
      </c>
      <c r="AS6" s="25">
        <v>20</v>
      </c>
      <c r="AT6" s="26">
        <f t="shared" si="6"/>
        <v>18.75</v>
      </c>
      <c r="AU6" s="25">
        <v>20</v>
      </c>
      <c r="AV6" s="25">
        <v>20</v>
      </c>
      <c r="AW6" s="25">
        <v>19</v>
      </c>
      <c r="AX6" s="25">
        <v>20</v>
      </c>
      <c r="AY6" s="26">
        <f t="shared" si="7"/>
        <v>19.75</v>
      </c>
      <c r="AZ6" s="27">
        <f t="shared" si="8"/>
        <v>159.5</v>
      </c>
      <c r="BA6" s="28">
        <v>0.1</v>
      </c>
      <c r="BB6" s="28">
        <v>0</v>
      </c>
      <c r="BC6" s="28">
        <v>0</v>
      </c>
      <c r="BD6" s="28">
        <v>0.2</v>
      </c>
      <c r="BE6" s="26">
        <f t="shared" si="9"/>
        <v>0.07500000000000001</v>
      </c>
      <c r="BF6" s="29">
        <v>0</v>
      </c>
      <c r="BG6" s="29">
        <v>0</v>
      </c>
      <c r="BH6" s="29">
        <v>0</v>
      </c>
      <c r="BI6" s="29"/>
      <c r="BJ6" s="26">
        <f t="shared" si="10"/>
        <v>0</v>
      </c>
      <c r="BK6" s="29">
        <v>0</v>
      </c>
      <c r="BL6" s="29">
        <v>0</v>
      </c>
      <c r="BM6" s="29">
        <v>0</v>
      </c>
      <c r="BN6" s="29"/>
      <c r="BO6" s="26">
        <f t="shared" si="11"/>
        <v>0</v>
      </c>
      <c r="BP6" s="29">
        <v>0</v>
      </c>
      <c r="BQ6" s="29">
        <v>0</v>
      </c>
      <c r="BR6" s="29">
        <v>0</v>
      </c>
      <c r="BS6" s="29"/>
      <c r="BT6" s="26">
        <f t="shared" si="12"/>
        <v>0</v>
      </c>
      <c r="BU6" s="30">
        <v>0</v>
      </c>
      <c r="BV6" s="30">
        <v>0</v>
      </c>
      <c r="BW6" s="30">
        <v>0</v>
      </c>
      <c r="BX6" s="30"/>
      <c r="BY6" s="26">
        <f t="shared" si="13"/>
        <v>0</v>
      </c>
      <c r="BZ6" s="30">
        <v>0</v>
      </c>
      <c r="CA6" s="30">
        <v>0</v>
      </c>
      <c r="CB6" s="30">
        <v>0</v>
      </c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2"/>
      <c r="DC6" s="112"/>
      <c r="DD6" s="176">
        <f aca="true" t="shared" si="33" ref="DD6:DF23">SUM(BA6,BF6,BK6,BP6,BU6,BZ6)</f>
        <v>0.1</v>
      </c>
      <c r="DE6" s="177">
        <f t="shared" si="33"/>
        <v>0</v>
      </c>
      <c r="DF6" s="177">
        <f t="shared" si="33"/>
        <v>0</v>
      </c>
      <c r="DG6" s="177">
        <f t="shared" si="32"/>
        <v>0.2</v>
      </c>
      <c r="DH6" s="31">
        <f t="shared" si="15"/>
        <v>0.07500000000000001</v>
      </c>
      <c r="DI6" s="32">
        <f t="shared" si="16"/>
        <v>159.425</v>
      </c>
      <c r="DJ6" s="88">
        <f t="shared" si="17"/>
        <v>6</v>
      </c>
      <c r="DK6" s="81">
        <f t="shared" si="18"/>
        <v>20.5</v>
      </c>
      <c r="DL6" s="33">
        <f t="shared" si="19"/>
        <v>159445.5</v>
      </c>
      <c r="DM6" s="34">
        <f t="shared" si="20"/>
        <v>6</v>
      </c>
      <c r="DN6" s="33">
        <f t="shared" si="21"/>
        <v>19.25</v>
      </c>
      <c r="DO6" s="33">
        <f t="shared" si="22"/>
        <v>159445519.25</v>
      </c>
      <c r="DP6" s="34">
        <f t="shared" si="23"/>
        <v>6</v>
      </c>
      <c r="DQ6" s="35">
        <f t="shared" si="24"/>
        <v>20.25</v>
      </c>
      <c r="DR6" s="35">
        <f t="shared" si="25"/>
        <v>159445519270.25</v>
      </c>
      <c r="DS6" s="34">
        <f t="shared" si="26"/>
        <v>6</v>
      </c>
      <c r="DT6" s="35">
        <f t="shared" si="27"/>
        <v>18.75</v>
      </c>
      <c r="DU6" s="35">
        <f t="shared" si="28"/>
        <v>159445519270268.75</v>
      </c>
      <c r="DV6" s="34">
        <f t="shared" si="29"/>
        <v>6</v>
      </c>
      <c r="DW6" s="35">
        <f>IF(DV6&lt;&gt;20,RANK(DV6,$DV$4:$DV$23,1)+COUNTIF(DV$4:DV6,DV6)-1,20)</f>
        <v>6</v>
      </c>
      <c r="DX6" s="36">
        <f t="shared" si="30"/>
        <v>0.9190085026660904</v>
      </c>
      <c r="DY6" s="82" t="str">
        <f t="shared" si="31"/>
        <v>-</v>
      </c>
      <c r="DZ6" s="14"/>
    </row>
    <row r="7" spans="3:130" ht="12.75">
      <c r="C7" s="14"/>
      <c r="D7" s="21">
        <f>classi!B222</f>
        <v>205</v>
      </c>
      <c r="E7" s="37"/>
      <c r="F7" s="23" t="str">
        <f>classi!C222</f>
        <v>rita</v>
      </c>
      <c r="G7" s="23" t="str">
        <f>classi!D222</f>
        <v>ruberto</v>
      </c>
      <c r="H7" s="238" t="str">
        <f>classi!G222</f>
        <v>jordan</v>
      </c>
      <c r="I7" s="229"/>
      <c r="J7" s="37"/>
      <c r="K7" s="37"/>
      <c r="L7" s="25">
        <v>21</v>
      </c>
      <c r="M7" s="25">
        <v>21</v>
      </c>
      <c r="N7" s="25">
        <v>23</v>
      </c>
      <c r="O7" s="25">
        <v>22</v>
      </c>
      <c r="P7" s="26">
        <f t="shared" si="0"/>
        <v>21.75</v>
      </c>
      <c r="Q7" s="25">
        <v>20</v>
      </c>
      <c r="R7" s="25">
        <v>22</v>
      </c>
      <c r="S7" s="25">
        <v>24</v>
      </c>
      <c r="T7" s="25">
        <v>22</v>
      </c>
      <c r="U7" s="26">
        <f t="shared" si="1"/>
        <v>22</v>
      </c>
      <c r="V7" s="25">
        <v>22</v>
      </c>
      <c r="W7" s="25">
        <v>22</v>
      </c>
      <c r="X7" s="25">
        <v>25</v>
      </c>
      <c r="Y7" s="25">
        <v>23</v>
      </c>
      <c r="Z7" s="26">
        <f t="shared" si="2"/>
        <v>23</v>
      </c>
      <c r="AA7" s="25">
        <v>20</v>
      </c>
      <c r="AB7" s="25">
        <v>22</v>
      </c>
      <c r="AC7" s="25">
        <v>22</v>
      </c>
      <c r="AD7" s="25">
        <v>22</v>
      </c>
      <c r="AE7" s="26">
        <f t="shared" si="3"/>
        <v>21.5</v>
      </c>
      <c r="AF7" s="25">
        <v>20</v>
      </c>
      <c r="AG7" s="25">
        <v>21</v>
      </c>
      <c r="AH7" s="25">
        <v>19</v>
      </c>
      <c r="AI7" s="25">
        <v>22</v>
      </c>
      <c r="AJ7" s="26">
        <f t="shared" si="4"/>
        <v>20.5</v>
      </c>
      <c r="AK7" s="25">
        <v>21</v>
      </c>
      <c r="AL7" s="25">
        <v>20</v>
      </c>
      <c r="AM7" s="25">
        <v>19</v>
      </c>
      <c r="AN7" s="25">
        <v>19</v>
      </c>
      <c r="AO7" s="26">
        <f t="shared" si="5"/>
        <v>19.75</v>
      </c>
      <c r="AP7" s="25">
        <v>21</v>
      </c>
      <c r="AQ7" s="25">
        <v>22</v>
      </c>
      <c r="AR7" s="25">
        <v>19</v>
      </c>
      <c r="AS7" s="25">
        <v>22</v>
      </c>
      <c r="AT7" s="26">
        <f t="shared" si="6"/>
        <v>21</v>
      </c>
      <c r="AU7" s="25">
        <v>18</v>
      </c>
      <c r="AV7" s="25">
        <v>22</v>
      </c>
      <c r="AW7" s="25">
        <v>20</v>
      </c>
      <c r="AX7" s="25">
        <v>21</v>
      </c>
      <c r="AY7" s="26">
        <f t="shared" si="7"/>
        <v>20.25</v>
      </c>
      <c r="AZ7" s="27">
        <f t="shared" si="8"/>
        <v>169.75</v>
      </c>
      <c r="BA7" s="28">
        <v>0.2</v>
      </c>
      <c r="BB7" s="28">
        <v>0.2</v>
      </c>
      <c r="BC7" s="28">
        <v>0</v>
      </c>
      <c r="BD7" s="28">
        <v>0.2</v>
      </c>
      <c r="BE7" s="26">
        <f t="shared" si="9"/>
        <v>0.15000000000000002</v>
      </c>
      <c r="BF7" s="29">
        <v>0</v>
      </c>
      <c r="BG7" s="29">
        <v>0</v>
      </c>
      <c r="BH7" s="29">
        <v>0</v>
      </c>
      <c r="BI7" s="29"/>
      <c r="BJ7" s="26">
        <f t="shared" si="10"/>
        <v>0</v>
      </c>
      <c r="BK7" s="29">
        <v>0</v>
      </c>
      <c r="BL7" s="29">
        <v>0</v>
      </c>
      <c r="BM7" s="29">
        <v>0</v>
      </c>
      <c r="BN7" s="29"/>
      <c r="BO7" s="26">
        <f t="shared" si="11"/>
        <v>0</v>
      </c>
      <c r="BP7" s="29">
        <v>0</v>
      </c>
      <c r="BQ7" s="29">
        <v>0</v>
      </c>
      <c r="BR7" s="29">
        <v>0</v>
      </c>
      <c r="BS7" s="29"/>
      <c r="BT7" s="26">
        <f t="shared" si="12"/>
        <v>0</v>
      </c>
      <c r="BU7" s="30">
        <v>0</v>
      </c>
      <c r="BV7" s="30">
        <v>0</v>
      </c>
      <c r="BW7" s="30">
        <v>0</v>
      </c>
      <c r="BX7" s="30"/>
      <c r="BY7" s="26">
        <f t="shared" si="13"/>
        <v>0</v>
      </c>
      <c r="BZ7" s="30">
        <v>0</v>
      </c>
      <c r="CA7" s="30">
        <v>0</v>
      </c>
      <c r="CB7" s="30">
        <v>0</v>
      </c>
      <c r="CC7" s="30"/>
      <c r="CD7" s="108">
        <f t="shared" si="14"/>
        <v>0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2"/>
      <c r="DC7" s="112"/>
      <c r="DD7" s="176">
        <f t="shared" si="33"/>
        <v>0.2</v>
      </c>
      <c r="DE7" s="177">
        <f t="shared" si="33"/>
        <v>0.2</v>
      </c>
      <c r="DF7" s="177">
        <f t="shared" si="33"/>
        <v>0</v>
      </c>
      <c r="DG7" s="177">
        <f t="shared" si="32"/>
        <v>0.2</v>
      </c>
      <c r="DH7" s="31">
        <f t="shared" si="15"/>
        <v>0.15000000000000002</v>
      </c>
      <c r="DI7" s="32">
        <f t="shared" si="16"/>
        <v>169.6</v>
      </c>
      <c r="DJ7" s="88">
        <f t="shared" si="17"/>
        <v>2</v>
      </c>
      <c r="DK7" s="81">
        <f t="shared" si="18"/>
        <v>21.75</v>
      </c>
      <c r="DL7" s="33">
        <f t="shared" si="19"/>
        <v>169621.75</v>
      </c>
      <c r="DM7" s="34">
        <f t="shared" si="20"/>
        <v>2</v>
      </c>
      <c r="DN7" s="33">
        <f t="shared" si="21"/>
        <v>20.5</v>
      </c>
      <c r="DO7" s="33">
        <f t="shared" si="22"/>
        <v>169621770.5</v>
      </c>
      <c r="DP7" s="34">
        <f t="shared" si="23"/>
        <v>2</v>
      </c>
      <c r="DQ7" s="35">
        <f t="shared" si="24"/>
        <v>22</v>
      </c>
      <c r="DR7" s="35">
        <f t="shared" si="25"/>
        <v>169621770522</v>
      </c>
      <c r="DS7" s="34">
        <f t="shared" si="26"/>
        <v>2</v>
      </c>
      <c r="DT7" s="35">
        <f t="shared" si="27"/>
        <v>19.75</v>
      </c>
      <c r="DU7" s="35">
        <f t="shared" si="28"/>
        <v>169621770522019.75</v>
      </c>
      <c r="DV7" s="34">
        <f t="shared" si="29"/>
        <v>2</v>
      </c>
      <c r="DW7" s="35">
        <f>IF(DV7&lt;&gt;20,RANK(DV7,$DV$4:$DV$23,1)+COUNTIF(DV$4:DV7,DV7)-1,20)</f>
        <v>2</v>
      </c>
      <c r="DX7" s="36">
        <f t="shared" si="30"/>
        <v>0.9776624873901139</v>
      </c>
      <c r="DY7" s="82" t="str">
        <f t="shared" si="31"/>
        <v>-</v>
      </c>
      <c r="DZ7" s="14"/>
    </row>
    <row r="8" spans="3:130" ht="12.75">
      <c r="C8" s="14"/>
      <c r="D8" s="21">
        <f>classi!B223</f>
        <v>206</v>
      </c>
      <c r="E8" s="37"/>
      <c r="F8" s="23" t="str">
        <f>classi!C223</f>
        <v>barbara</v>
      </c>
      <c r="G8" s="23" t="str">
        <f>classi!D223</f>
        <v>cristallini</v>
      </c>
      <c r="H8" s="238" t="str">
        <f>classi!G223</f>
        <v>ratna</v>
      </c>
      <c r="I8" s="229"/>
      <c r="J8" s="37"/>
      <c r="K8" s="37"/>
      <c r="L8" s="25">
        <v>18</v>
      </c>
      <c r="M8" s="25">
        <v>20</v>
      </c>
      <c r="N8" s="25">
        <v>24</v>
      </c>
      <c r="O8" s="25">
        <v>21</v>
      </c>
      <c r="P8" s="26">
        <f t="shared" si="0"/>
        <v>20.75</v>
      </c>
      <c r="Q8" s="25">
        <v>23</v>
      </c>
      <c r="R8" s="25">
        <v>19</v>
      </c>
      <c r="S8" s="25">
        <v>24</v>
      </c>
      <c r="T8" s="25">
        <v>21</v>
      </c>
      <c r="U8" s="26">
        <f t="shared" si="1"/>
        <v>21.75</v>
      </c>
      <c r="V8" s="25">
        <v>19</v>
      </c>
      <c r="W8" s="25">
        <v>19</v>
      </c>
      <c r="X8" s="25">
        <v>25</v>
      </c>
      <c r="Y8" s="25">
        <v>21</v>
      </c>
      <c r="Z8" s="26">
        <f t="shared" si="2"/>
        <v>21</v>
      </c>
      <c r="AA8" s="25">
        <v>23</v>
      </c>
      <c r="AB8" s="25">
        <v>18</v>
      </c>
      <c r="AC8" s="25">
        <v>24</v>
      </c>
      <c r="AD8" s="25">
        <v>22</v>
      </c>
      <c r="AE8" s="26">
        <f t="shared" si="3"/>
        <v>21.75</v>
      </c>
      <c r="AF8" s="25">
        <v>18</v>
      </c>
      <c r="AG8" s="25">
        <v>18</v>
      </c>
      <c r="AH8" s="25">
        <v>23</v>
      </c>
      <c r="AI8" s="25">
        <v>22</v>
      </c>
      <c r="AJ8" s="26">
        <f t="shared" si="4"/>
        <v>20.25</v>
      </c>
      <c r="AK8" s="25">
        <v>17</v>
      </c>
      <c r="AL8" s="25">
        <v>17</v>
      </c>
      <c r="AM8" s="25">
        <v>24</v>
      </c>
      <c r="AN8" s="25">
        <v>22</v>
      </c>
      <c r="AO8" s="26">
        <f t="shared" si="5"/>
        <v>20</v>
      </c>
      <c r="AP8" s="25">
        <v>22</v>
      </c>
      <c r="AQ8" s="25">
        <v>18</v>
      </c>
      <c r="AR8" s="25">
        <v>22</v>
      </c>
      <c r="AS8" s="25">
        <v>21</v>
      </c>
      <c r="AT8" s="26">
        <f t="shared" si="6"/>
        <v>20.75</v>
      </c>
      <c r="AU8" s="25">
        <v>24</v>
      </c>
      <c r="AV8" s="25">
        <v>19</v>
      </c>
      <c r="AW8" s="25">
        <v>23</v>
      </c>
      <c r="AX8" s="25">
        <v>22</v>
      </c>
      <c r="AY8" s="26">
        <f t="shared" si="7"/>
        <v>22</v>
      </c>
      <c r="AZ8" s="27">
        <f t="shared" si="8"/>
        <v>168.25</v>
      </c>
      <c r="BA8" s="28">
        <v>0.9</v>
      </c>
      <c r="BB8" s="28">
        <v>1</v>
      </c>
      <c r="BC8" s="28">
        <v>1</v>
      </c>
      <c r="BD8" s="28">
        <v>1.2</v>
      </c>
      <c r="BE8" s="26">
        <f t="shared" si="9"/>
        <v>1.025</v>
      </c>
      <c r="BF8" s="29">
        <v>0</v>
      </c>
      <c r="BG8" s="29">
        <v>0</v>
      </c>
      <c r="BH8" s="29">
        <v>0</v>
      </c>
      <c r="BI8" s="29"/>
      <c r="BJ8" s="26">
        <f t="shared" si="10"/>
        <v>0</v>
      </c>
      <c r="BK8" s="29">
        <v>0</v>
      </c>
      <c r="BL8" s="29">
        <v>0</v>
      </c>
      <c r="BM8" s="29">
        <v>0</v>
      </c>
      <c r="BN8" s="29"/>
      <c r="BO8" s="26">
        <f t="shared" si="11"/>
        <v>0</v>
      </c>
      <c r="BP8" s="29">
        <v>0</v>
      </c>
      <c r="BQ8" s="29">
        <v>0</v>
      </c>
      <c r="BR8" s="29">
        <v>0</v>
      </c>
      <c r="BS8" s="29"/>
      <c r="BT8" s="26">
        <f t="shared" si="12"/>
        <v>0</v>
      </c>
      <c r="BU8" s="30">
        <v>0</v>
      </c>
      <c r="BV8" s="30">
        <v>0</v>
      </c>
      <c r="BW8" s="30">
        <v>0</v>
      </c>
      <c r="BX8" s="30"/>
      <c r="BY8" s="26">
        <f t="shared" si="13"/>
        <v>0</v>
      </c>
      <c r="BZ8" s="30">
        <v>0</v>
      </c>
      <c r="CA8" s="30">
        <v>0</v>
      </c>
      <c r="CB8" s="30">
        <v>0</v>
      </c>
      <c r="CC8" s="30"/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2"/>
      <c r="DC8" s="112"/>
      <c r="DD8" s="176">
        <f t="shared" si="33"/>
        <v>0.9</v>
      </c>
      <c r="DE8" s="177">
        <f t="shared" si="33"/>
        <v>1</v>
      </c>
      <c r="DF8" s="177">
        <f t="shared" si="33"/>
        <v>1</v>
      </c>
      <c r="DG8" s="177">
        <f t="shared" si="32"/>
        <v>1.2</v>
      </c>
      <c r="DH8" s="31">
        <f t="shared" si="15"/>
        <v>1.025</v>
      </c>
      <c r="DI8" s="32">
        <f t="shared" si="16"/>
        <v>167.225</v>
      </c>
      <c r="DJ8" s="88">
        <f t="shared" si="17"/>
        <v>4</v>
      </c>
      <c r="DK8" s="81">
        <f t="shared" si="18"/>
        <v>20.75</v>
      </c>
      <c r="DL8" s="33">
        <f t="shared" si="19"/>
        <v>167245.75</v>
      </c>
      <c r="DM8" s="34">
        <f t="shared" si="20"/>
        <v>4</v>
      </c>
      <c r="DN8" s="33">
        <f t="shared" si="21"/>
        <v>20.25</v>
      </c>
      <c r="DO8" s="33">
        <f t="shared" si="22"/>
        <v>167245770.25</v>
      </c>
      <c r="DP8" s="34">
        <f t="shared" si="23"/>
        <v>4</v>
      </c>
      <c r="DQ8" s="35">
        <f t="shared" si="24"/>
        <v>21.75</v>
      </c>
      <c r="DR8" s="35">
        <f t="shared" si="25"/>
        <v>167245770271.75</v>
      </c>
      <c r="DS8" s="34">
        <f t="shared" si="26"/>
        <v>4</v>
      </c>
      <c r="DT8" s="35">
        <f t="shared" si="27"/>
        <v>20</v>
      </c>
      <c r="DU8" s="35">
        <f t="shared" si="28"/>
        <v>167245770271770</v>
      </c>
      <c r="DV8" s="34">
        <f t="shared" si="29"/>
        <v>4</v>
      </c>
      <c r="DW8" s="35">
        <f>IF(DV8&lt;&gt;20,RANK(DV8,$DV$4:$DV$23,1)+COUNTIF(DV$4:DV8,DV8)-1,20)</f>
        <v>4</v>
      </c>
      <c r="DX8" s="36">
        <f t="shared" si="30"/>
        <v>0.9639717538550223</v>
      </c>
      <c r="DY8" s="82" t="str">
        <f t="shared" si="31"/>
        <v>-</v>
      </c>
      <c r="DZ8" s="14"/>
    </row>
    <row r="9" spans="3:130" ht="12.75">
      <c r="C9" s="14"/>
      <c r="D9" s="21">
        <f>classi!B224</f>
        <v>207</v>
      </c>
      <c r="E9" s="37"/>
      <c r="F9" s="23" t="str">
        <f>classi!C224</f>
        <v>gabriele</v>
      </c>
      <c r="G9" s="23" t="str">
        <f>classi!D224</f>
        <v>orlandi</v>
      </c>
      <c r="H9" s="238" t="str">
        <f>classi!G224</f>
        <v>oliver</v>
      </c>
      <c r="I9" s="229"/>
      <c r="J9" s="37"/>
      <c r="K9" s="37"/>
      <c r="L9" s="25">
        <v>19</v>
      </c>
      <c r="M9" s="25">
        <v>19</v>
      </c>
      <c r="N9" s="25">
        <v>21</v>
      </c>
      <c r="O9" s="25">
        <v>22</v>
      </c>
      <c r="P9" s="26">
        <f t="shared" si="0"/>
        <v>20.25</v>
      </c>
      <c r="Q9" s="25">
        <v>20</v>
      </c>
      <c r="R9" s="25">
        <v>18</v>
      </c>
      <c r="S9" s="25">
        <v>20</v>
      </c>
      <c r="T9" s="25">
        <v>22</v>
      </c>
      <c r="U9" s="26">
        <f t="shared" si="1"/>
        <v>20</v>
      </c>
      <c r="V9" s="25">
        <v>21</v>
      </c>
      <c r="W9" s="25">
        <v>19</v>
      </c>
      <c r="X9" s="25">
        <v>25</v>
      </c>
      <c r="Y9" s="25">
        <v>23</v>
      </c>
      <c r="Z9" s="26">
        <f t="shared" si="2"/>
        <v>22</v>
      </c>
      <c r="AA9" s="25">
        <v>19</v>
      </c>
      <c r="AB9" s="25">
        <v>17</v>
      </c>
      <c r="AC9" s="25">
        <v>19</v>
      </c>
      <c r="AD9" s="25">
        <v>22</v>
      </c>
      <c r="AE9" s="26">
        <f t="shared" si="3"/>
        <v>19.25</v>
      </c>
      <c r="AF9" s="25">
        <v>17</v>
      </c>
      <c r="AG9" s="25">
        <v>17</v>
      </c>
      <c r="AH9" s="25">
        <v>19</v>
      </c>
      <c r="AI9" s="25">
        <v>22</v>
      </c>
      <c r="AJ9" s="26">
        <f t="shared" si="4"/>
        <v>18.75</v>
      </c>
      <c r="AK9" s="25">
        <v>16</v>
      </c>
      <c r="AL9" s="25">
        <v>17</v>
      </c>
      <c r="AM9" s="25">
        <v>19</v>
      </c>
      <c r="AN9" s="25">
        <v>21</v>
      </c>
      <c r="AO9" s="26">
        <f t="shared" si="5"/>
        <v>18.25</v>
      </c>
      <c r="AP9" s="25">
        <v>18</v>
      </c>
      <c r="AQ9" s="25">
        <v>16</v>
      </c>
      <c r="AR9" s="25">
        <v>19</v>
      </c>
      <c r="AS9" s="25">
        <v>21</v>
      </c>
      <c r="AT9" s="26">
        <f t="shared" si="6"/>
        <v>18.5</v>
      </c>
      <c r="AU9" s="25">
        <v>17</v>
      </c>
      <c r="AV9" s="25">
        <v>17</v>
      </c>
      <c r="AW9" s="25">
        <v>18</v>
      </c>
      <c r="AX9" s="25">
        <v>23</v>
      </c>
      <c r="AY9" s="26">
        <f t="shared" si="7"/>
        <v>18.75</v>
      </c>
      <c r="AZ9" s="27">
        <f t="shared" si="8"/>
        <v>155.75</v>
      </c>
      <c r="BA9" s="28">
        <v>1</v>
      </c>
      <c r="BB9" s="28">
        <v>2</v>
      </c>
      <c r="BC9" s="28">
        <v>0.9</v>
      </c>
      <c r="BD9" s="28">
        <v>1.2</v>
      </c>
      <c r="BE9" s="26">
        <f t="shared" si="9"/>
        <v>1.275</v>
      </c>
      <c r="BF9" s="29">
        <v>0</v>
      </c>
      <c r="BG9" s="29">
        <v>0</v>
      </c>
      <c r="BH9" s="29">
        <v>0</v>
      </c>
      <c r="BI9" s="29"/>
      <c r="BJ9" s="26">
        <f t="shared" si="10"/>
        <v>0</v>
      </c>
      <c r="BK9" s="29">
        <v>0</v>
      </c>
      <c r="BL9" s="29">
        <v>0</v>
      </c>
      <c r="BM9" s="29">
        <v>0</v>
      </c>
      <c r="BN9" s="29">
        <v>0</v>
      </c>
      <c r="BO9" s="26">
        <f t="shared" si="11"/>
        <v>0</v>
      </c>
      <c r="BP9" s="29">
        <v>0</v>
      </c>
      <c r="BQ9" s="29">
        <v>0</v>
      </c>
      <c r="BR9" s="29">
        <v>0</v>
      </c>
      <c r="BS9" s="29">
        <v>0</v>
      </c>
      <c r="BT9" s="26">
        <f t="shared" si="12"/>
        <v>0</v>
      </c>
      <c r="BU9" s="30">
        <v>0</v>
      </c>
      <c r="BV9" s="30">
        <v>0</v>
      </c>
      <c r="BW9" s="30">
        <v>0</v>
      </c>
      <c r="BX9" s="30">
        <v>0</v>
      </c>
      <c r="BY9" s="26">
        <f t="shared" si="13"/>
        <v>0</v>
      </c>
      <c r="BZ9" s="30">
        <v>0</v>
      </c>
      <c r="CA9" s="30">
        <v>0</v>
      </c>
      <c r="CB9" s="30">
        <v>0</v>
      </c>
      <c r="CC9" s="30"/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2"/>
      <c r="DC9" s="112"/>
      <c r="DD9" s="176">
        <f t="shared" si="33"/>
        <v>1</v>
      </c>
      <c r="DE9" s="177">
        <f t="shared" si="33"/>
        <v>2</v>
      </c>
      <c r="DF9" s="177">
        <f t="shared" si="33"/>
        <v>0.9</v>
      </c>
      <c r="DG9" s="177">
        <f t="shared" si="32"/>
        <v>1.2</v>
      </c>
      <c r="DH9" s="31">
        <f t="shared" si="15"/>
        <v>1.275</v>
      </c>
      <c r="DI9" s="32">
        <f t="shared" si="16"/>
        <v>154.475</v>
      </c>
      <c r="DJ9" s="88">
        <f t="shared" si="17"/>
        <v>10</v>
      </c>
      <c r="DK9" s="81">
        <f t="shared" si="18"/>
        <v>20.25</v>
      </c>
      <c r="DL9" s="33">
        <f t="shared" si="19"/>
        <v>154495.25</v>
      </c>
      <c r="DM9" s="34">
        <f t="shared" si="20"/>
        <v>10</v>
      </c>
      <c r="DN9" s="33">
        <f t="shared" si="21"/>
        <v>18.75</v>
      </c>
      <c r="DO9" s="33">
        <f t="shared" si="22"/>
        <v>154495268.75</v>
      </c>
      <c r="DP9" s="34">
        <f t="shared" si="23"/>
        <v>10</v>
      </c>
      <c r="DQ9" s="35">
        <f t="shared" si="24"/>
        <v>20</v>
      </c>
      <c r="DR9" s="35">
        <f t="shared" si="25"/>
        <v>154495268770</v>
      </c>
      <c r="DS9" s="34">
        <f t="shared" si="26"/>
        <v>10</v>
      </c>
      <c r="DT9" s="35">
        <f t="shared" si="27"/>
        <v>18.25</v>
      </c>
      <c r="DU9" s="35">
        <f t="shared" si="28"/>
        <v>154495268770018.25</v>
      </c>
      <c r="DV9" s="34">
        <f t="shared" si="29"/>
        <v>10</v>
      </c>
      <c r="DW9" s="35">
        <f>IF(DV9&lt;&gt;20,RANK(DV9,$DV$4:$DV$23,1)+COUNTIF(DV$4:DV9,DV9)-1,20)</f>
        <v>10</v>
      </c>
      <c r="DX9" s="36">
        <f t="shared" si="30"/>
        <v>0.8904741317192679</v>
      </c>
      <c r="DY9" s="82" t="str">
        <f t="shared" si="31"/>
        <v>-</v>
      </c>
      <c r="DZ9" s="14"/>
    </row>
    <row r="10" spans="3:130" ht="12" customHeight="1">
      <c r="C10" s="14"/>
      <c r="D10" s="21">
        <f>classi!B225</f>
        <v>208</v>
      </c>
      <c r="E10" s="37"/>
      <c r="F10" s="23" t="str">
        <f>classi!C225</f>
        <v>monika</v>
      </c>
      <c r="G10" s="23" t="str">
        <f>classi!D225</f>
        <v>siegl</v>
      </c>
      <c r="H10" s="238" t="str">
        <f>classi!G225</f>
        <v>lilly</v>
      </c>
      <c r="I10" s="229"/>
      <c r="J10" s="37"/>
      <c r="K10" s="37"/>
      <c r="L10" s="25">
        <v>15</v>
      </c>
      <c r="M10" s="25">
        <v>13</v>
      </c>
      <c r="N10" s="25">
        <v>16</v>
      </c>
      <c r="O10" s="25">
        <v>9</v>
      </c>
      <c r="P10" s="26">
        <f t="shared" si="0"/>
        <v>13.25</v>
      </c>
      <c r="Q10" s="25">
        <v>7</v>
      </c>
      <c r="R10" s="25">
        <v>13</v>
      </c>
      <c r="S10" s="25">
        <v>17</v>
      </c>
      <c r="T10" s="25">
        <v>11</v>
      </c>
      <c r="U10" s="26">
        <f t="shared" si="1"/>
        <v>12</v>
      </c>
      <c r="V10" s="25">
        <v>11</v>
      </c>
      <c r="W10" s="25">
        <v>17</v>
      </c>
      <c r="X10" s="25">
        <v>20</v>
      </c>
      <c r="Y10" s="25">
        <v>14</v>
      </c>
      <c r="Z10" s="26">
        <f t="shared" si="2"/>
        <v>15.5</v>
      </c>
      <c r="AA10" s="25">
        <v>8</v>
      </c>
      <c r="AB10" s="25">
        <v>15</v>
      </c>
      <c r="AC10" s="25">
        <v>18</v>
      </c>
      <c r="AD10" s="25">
        <v>12</v>
      </c>
      <c r="AE10" s="26">
        <f t="shared" si="3"/>
        <v>13.25</v>
      </c>
      <c r="AF10" s="25">
        <v>5</v>
      </c>
      <c r="AG10" s="25">
        <v>12</v>
      </c>
      <c r="AH10" s="25">
        <v>16</v>
      </c>
      <c r="AI10" s="25">
        <v>6</v>
      </c>
      <c r="AJ10" s="26">
        <f t="shared" si="4"/>
        <v>9.75</v>
      </c>
      <c r="AK10" s="25">
        <v>4</v>
      </c>
      <c r="AL10" s="25">
        <v>13</v>
      </c>
      <c r="AM10" s="25">
        <v>16</v>
      </c>
      <c r="AN10" s="25">
        <v>7</v>
      </c>
      <c r="AO10" s="26">
        <f t="shared" si="5"/>
        <v>10</v>
      </c>
      <c r="AP10" s="25">
        <v>5</v>
      </c>
      <c r="AQ10" s="25">
        <v>12</v>
      </c>
      <c r="AR10" s="25">
        <v>15</v>
      </c>
      <c r="AS10" s="25">
        <v>7</v>
      </c>
      <c r="AT10" s="26">
        <f t="shared" si="6"/>
        <v>9.75</v>
      </c>
      <c r="AU10" s="25">
        <v>5</v>
      </c>
      <c r="AV10" s="25">
        <v>11</v>
      </c>
      <c r="AW10" s="25">
        <v>15</v>
      </c>
      <c r="AX10" s="25">
        <v>6</v>
      </c>
      <c r="AY10" s="26">
        <f t="shared" si="7"/>
        <v>9.25</v>
      </c>
      <c r="AZ10" s="27">
        <f t="shared" si="8"/>
        <v>92.75</v>
      </c>
      <c r="BA10" s="28">
        <v>0</v>
      </c>
      <c r="BB10" s="28">
        <v>0</v>
      </c>
      <c r="BC10" s="28">
        <v>0</v>
      </c>
      <c r="BD10" s="28">
        <v>0</v>
      </c>
      <c r="BE10" s="26">
        <f t="shared" si="9"/>
        <v>0</v>
      </c>
      <c r="BF10" s="29">
        <v>0</v>
      </c>
      <c r="BG10" s="29">
        <v>0</v>
      </c>
      <c r="BH10" s="29">
        <v>0</v>
      </c>
      <c r="BI10" s="29"/>
      <c r="BJ10" s="26">
        <f t="shared" si="10"/>
        <v>0</v>
      </c>
      <c r="BK10" s="29">
        <v>0</v>
      </c>
      <c r="BL10" s="29">
        <v>0</v>
      </c>
      <c r="BM10" s="29">
        <v>0</v>
      </c>
      <c r="BN10" s="29">
        <v>0</v>
      </c>
      <c r="BO10" s="26">
        <f t="shared" si="11"/>
        <v>0</v>
      </c>
      <c r="BP10" s="29">
        <v>0</v>
      </c>
      <c r="BQ10" s="29">
        <v>0</v>
      </c>
      <c r="BR10" s="29">
        <v>0</v>
      </c>
      <c r="BS10" s="29">
        <v>0</v>
      </c>
      <c r="BT10" s="26">
        <f t="shared" si="12"/>
        <v>0</v>
      </c>
      <c r="BU10" s="30">
        <v>0</v>
      </c>
      <c r="BV10" s="30">
        <v>0</v>
      </c>
      <c r="BW10" s="30">
        <v>0</v>
      </c>
      <c r="BX10" s="30">
        <v>0</v>
      </c>
      <c r="BY10" s="26">
        <f t="shared" si="13"/>
        <v>0</v>
      </c>
      <c r="BZ10" s="30">
        <v>0</v>
      </c>
      <c r="CA10" s="30">
        <v>0</v>
      </c>
      <c r="CB10" s="30">
        <v>2</v>
      </c>
      <c r="CC10" s="30">
        <v>0</v>
      </c>
      <c r="CD10" s="108">
        <f t="shared" si="14"/>
        <v>0.5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2"/>
      <c r="DC10" s="112"/>
      <c r="DD10" s="176">
        <f t="shared" si="33"/>
        <v>0</v>
      </c>
      <c r="DE10" s="177">
        <f t="shared" si="33"/>
        <v>0</v>
      </c>
      <c r="DF10" s="177">
        <f t="shared" si="33"/>
        <v>2</v>
      </c>
      <c r="DG10" s="177">
        <f t="shared" si="32"/>
        <v>0</v>
      </c>
      <c r="DH10" s="31">
        <f t="shared" si="15"/>
        <v>0.5</v>
      </c>
      <c r="DI10" s="32">
        <f t="shared" si="16"/>
        <v>92.25</v>
      </c>
      <c r="DJ10" s="88">
        <f t="shared" si="17"/>
        <v>12</v>
      </c>
      <c r="DK10" s="81">
        <f t="shared" si="18"/>
        <v>13.25</v>
      </c>
      <c r="DL10" s="33">
        <f t="shared" si="19"/>
        <v>92263.25</v>
      </c>
      <c r="DM10" s="34">
        <f t="shared" si="20"/>
        <v>12</v>
      </c>
      <c r="DN10" s="33">
        <f t="shared" si="21"/>
        <v>9.75</v>
      </c>
      <c r="DO10" s="33">
        <f t="shared" si="22"/>
        <v>92263259.75</v>
      </c>
      <c r="DP10" s="34">
        <f t="shared" si="23"/>
        <v>12</v>
      </c>
      <c r="DQ10" s="35">
        <f t="shared" si="24"/>
        <v>12</v>
      </c>
      <c r="DR10" s="35">
        <f t="shared" si="25"/>
        <v>92263259762</v>
      </c>
      <c r="DS10" s="34">
        <f t="shared" si="26"/>
        <v>12</v>
      </c>
      <c r="DT10" s="35">
        <f t="shared" si="27"/>
        <v>10</v>
      </c>
      <c r="DU10" s="35">
        <f t="shared" si="28"/>
        <v>92263259762010</v>
      </c>
      <c r="DV10" s="34">
        <f t="shared" si="29"/>
        <v>12</v>
      </c>
      <c r="DW10" s="35">
        <f>IF(DV10&lt;&gt;20,RANK(DV10,$DV$4:$DV$23,1)+COUNTIF(DV$4:DV10,DV10)-1,20)</f>
        <v>12</v>
      </c>
      <c r="DX10" s="36">
        <f t="shared" si="30"/>
        <v>0.5317769130998703</v>
      </c>
      <c r="DY10" s="82" t="str">
        <f t="shared" si="31"/>
        <v>-</v>
      </c>
      <c r="DZ10" s="14"/>
    </row>
    <row r="11" spans="3:130" ht="12.75">
      <c r="C11" s="14"/>
      <c r="D11" s="21">
        <f>classi!B226</f>
        <v>209</v>
      </c>
      <c r="E11" s="37"/>
      <c r="F11" s="23" t="str">
        <f>classi!C226</f>
        <v>claudia</v>
      </c>
      <c r="G11" s="23" t="str">
        <f>classi!D226</f>
        <v>bruschi</v>
      </c>
      <c r="H11" s="238" t="str">
        <f>classi!G226</f>
        <v>rocky</v>
      </c>
      <c r="I11" s="229"/>
      <c r="J11" s="37"/>
      <c r="K11" s="37"/>
      <c r="L11" s="25">
        <v>18</v>
      </c>
      <c r="M11" s="25">
        <v>19</v>
      </c>
      <c r="N11" s="25">
        <v>22</v>
      </c>
      <c r="O11" s="25">
        <v>21</v>
      </c>
      <c r="P11" s="26">
        <f t="shared" si="0"/>
        <v>20</v>
      </c>
      <c r="Q11" s="25">
        <v>19</v>
      </c>
      <c r="R11" s="25">
        <v>19</v>
      </c>
      <c r="S11" s="25">
        <v>20</v>
      </c>
      <c r="T11" s="25">
        <v>23</v>
      </c>
      <c r="U11" s="26">
        <f t="shared" si="1"/>
        <v>20.25</v>
      </c>
      <c r="V11" s="25">
        <v>21</v>
      </c>
      <c r="W11" s="25">
        <v>18</v>
      </c>
      <c r="X11" s="25">
        <v>25</v>
      </c>
      <c r="Y11" s="25">
        <v>23</v>
      </c>
      <c r="Z11" s="26">
        <f t="shared" si="2"/>
        <v>21.75</v>
      </c>
      <c r="AA11" s="25">
        <v>20</v>
      </c>
      <c r="AB11" s="25">
        <v>18</v>
      </c>
      <c r="AC11" s="25">
        <v>20</v>
      </c>
      <c r="AD11" s="25">
        <v>22</v>
      </c>
      <c r="AE11" s="26">
        <f t="shared" si="3"/>
        <v>20</v>
      </c>
      <c r="AF11" s="25">
        <v>18</v>
      </c>
      <c r="AG11" s="25">
        <v>17</v>
      </c>
      <c r="AH11" s="25">
        <v>19</v>
      </c>
      <c r="AI11" s="25">
        <v>23</v>
      </c>
      <c r="AJ11" s="26">
        <f t="shared" si="4"/>
        <v>19.25</v>
      </c>
      <c r="AK11" s="25">
        <v>17</v>
      </c>
      <c r="AL11" s="25">
        <v>17</v>
      </c>
      <c r="AM11" s="25">
        <v>20</v>
      </c>
      <c r="AN11" s="25">
        <v>22</v>
      </c>
      <c r="AO11" s="26">
        <f t="shared" si="5"/>
        <v>19</v>
      </c>
      <c r="AP11" s="25">
        <v>21</v>
      </c>
      <c r="AQ11" s="25">
        <v>19</v>
      </c>
      <c r="AR11" s="25">
        <v>18</v>
      </c>
      <c r="AS11" s="25">
        <v>21</v>
      </c>
      <c r="AT11" s="26">
        <f t="shared" si="6"/>
        <v>19.75</v>
      </c>
      <c r="AU11" s="25">
        <v>23</v>
      </c>
      <c r="AV11" s="25">
        <v>20</v>
      </c>
      <c r="AW11" s="25">
        <v>19</v>
      </c>
      <c r="AX11" s="25">
        <v>23</v>
      </c>
      <c r="AY11" s="26">
        <f t="shared" si="7"/>
        <v>21.25</v>
      </c>
      <c r="AZ11" s="27">
        <f t="shared" si="8"/>
        <v>161.25</v>
      </c>
      <c r="BA11" s="28">
        <v>6</v>
      </c>
      <c r="BB11" s="28">
        <v>10</v>
      </c>
      <c r="BC11" s="28">
        <v>5</v>
      </c>
      <c r="BD11" s="28">
        <v>3.2</v>
      </c>
      <c r="BE11" s="26">
        <f t="shared" si="9"/>
        <v>6.05</v>
      </c>
      <c r="BF11" s="29">
        <v>0</v>
      </c>
      <c r="BG11" s="29">
        <v>0</v>
      </c>
      <c r="BH11" s="29">
        <v>0</v>
      </c>
      <c r="BI11" s="29">
        <v>0</v>
      </c>
      <c r="BJ11" s="26">
        <f t="shared" si="10"/>
        <v>0</v>
      </c>
      <c r="BK11" s="29">
        <v>0</v>
      </c>
      <c r="BL11" s="29">
        <v>0</v>
      </c>
      <c r="BM11" s="29">
        <v>0</v>
      </c>
      <c r="BN11" s="29">
        <v>0</v>
      </c>
      <c r="BO11" s="26">
        <f t="shared" si="11"/>
        <v>0</v>
      </c>
      <c r="BP11" s="29">
        <v>0</v>
      </c>
      <c r="BQ11" s="29">
        <v>0</v>
      </c>
      <c r="BR11" s="29">
        <v>0</v>
      </c>
      <c r="BS11" s="29">
        <v>0</v>
      </c>
      <c r="BT11" s="26">
        <f t="shared" si="12"/>
        <v>0</v>
      </c>
      <c r="BU11" s="30">
        <v>0</v>
      </c>
      <c r="BV11" s="30">
        <v>0</v>
      </c>
      <c r="BW11" s="30">
        <v>0</v>
      </c>
      <c r="BX11" s="30">
        <v>0</v>
      </c>
      <c r="BY11" s="26">
        <f t="shared" si="13"/>
        <v>0</v>
      </c>
      <c r="BZ11" s="30">
        <v>0</v>
      </c>
      <c r="CA11" s="30">
        <v>0</v>
      </c>
      <c r="CB11" s="30">
        <v>0</v>
      </c>
      <c r="CC11" s="30">
        <v>0</v>
      </c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2"/>
      <c r="DC11" s="112"/>
      <c r="DD11" s="176">
        <f t="shared" si="33"/>
        <v>6</v>
      </c>
      <c r="DE11" s="177">
        <f t="shared" si="33"/>
        <v>10</v>
      </c>
      <c r="DF11" s="177">
        <f t="shared" si="33"/>
        <v>5</v>
      </c>
      <c r="DG11" s="177">
        <f t="shared" si="32"/>
        <v>3.2</v>
      </c>
      <c r="DH11" s="31">
        <f t="shared" si="15"/>
        <v>6.05</v>
      </c>
      <c r="DI11" s="32">
        <f t="shared" si="16"/>
        <v>155.2</v>
      </c>
      <c r="DJ11" s="88">
        <f t="shared" si="17"/>
        <v>8</v>
      </c>
      <c r="DK11" s="81">
        <f t="shared" si="18"/>
        <v>20</v>
      </c>
      <c r="DL11" s="33">
        <f t="shared" si="19"/>
        <v>155220</v>
      </c>
      <c r="DM11" s="34">
        <f t="shared" si="20"/>
        <v>8</v>
      </c>
      <c r="DN11" s="33">
        <f t="shared" si="21"/>
        <v>19.25</v>
      </c>
      <c r="DO11" s="33">
        <f t="shared" si="22"/>
        <v>155220019.25</v>
      </c>
      <c r="DP11" s="34">
        <f t="shared" si="23"/>
        <v>8</v>
      </c>
      <c r="DQ11" s="35">
        <f t="shared" si="24"/>
        <v>20.25</v>
      </c>
      <c r="DR11" s="35">
        <f t="shared" si="25"/>
        <v>155220019270.25</v>
      </c>
      <c r="DS11" s="34">
        <f t="shared" si="26"/>
        <v>8</v>
      </c>
      <c r="DT11" s="35">
        <f t="shared" si="27"/>
        <v>19</v>
      </c>
      <c r="DU11" s="35">
        <f t="shared" si="28"/>
        <v>155220019270269</v>
      </c>
      <c r="DV11" s="34">
        <f t="shared" si="29"/>
        <v>8</v>
      </c>
      <c r="DW11" s="35">
        <f>IF(DV11&lt;&gt;20,RANK(DV11,$DV$4:$DV$23,1)+COUNTIF(DV$4:DV11,DV11)-1,20)</f>
        <v>8</v>
      </c>
      <c r="DX11" s="36">
        <f t="shared" si="30"/>
        <v>0.8946534082720853</v>
      </c>
      <c r="DY11" s="82" t="str">
        <f t="shared" si="31"/>
        <v>-</v>
      </c>
      <c r="DZ11" s="14"/>
    </row>
    <row r="12" spans="3:130" ht="12.75">
      <c r="C12" s="14"/>
      <c r="D12" s="21">
        <f>classi!B227</f>
        <v>210</v>
      </c>
      <c r="E12" s="37"/>
      <c r="F12" s="23" t="str">
        <f>classi!C227</f>
        <v>lusy</v>
      </c>
      <c r="G12" s="23" t="str">
        <f>classi!D227</f>
        <v>imbergerova</v>
      </c>
      <c r="H12" s="238" t="str">
        <f>classi!G227</f>
        <v>lyxi</v>
      </c>
      <c r="I12" s="229"/>
      <c r="J12" s="37"/>
      <c r="K12" s="37"/>
      <c r="L12" s="25">
        <v>20</v>
      </c>
      <c r="M12" s="25">
        <v>21</v>
      </c>
      <c r="N12" s="25">
        <v>20</v>
      </c>
      <c r="O12" s="25">
        <v>21</v>
      </c>
      <c r="P12" s="26">
        <f t="shared" si="0"/>
        <v>20.5</v>
      </c>
      <c r="Q12" s="25">
        <v>21</v>
      </c>
      <c r="R12" s="25">
        <v>22</v>
      </c>
      <c r="S12" s="25">
        <v>24</v>
      </c>
      <c r="T12" s="25">
        <v>22</v>
      </c>
      <c r="U12" s="26">
        <f t="shared" si="1"/>
        <v>22.25</v>
      </c>
      <c r="V12" s="25">
        <v>21</v>
      </c>
      <c r="W12" s="25">
        <v>21</v>
      </c>
      <c r="X12" s="25">
        <v>23</v>
      </c>
      <c r="Y12" s="25">
        <v>23</v>
      </c>
      <c r="Z12" s="26">
        <f t="shared" si="2"/>
        <v>22</v>
      </c>
      <c r="AA12" s="25">
        <v>21</v>
      </c>
      <c r="AB12" s="25">
        <v>23</v>
      </c>
      <c r="AC12" s="25">
        <v>21</v>
      </c>
      <c r="AD12" s="25">
        <v>23</v>
      </c>
      <c r="AE12" s="26">
        <f t="shared" si="3"/>
        <v>22</v>
      </c>
      <c r="AF12" s="25">
        <v>20</v>
      </c>
      <c r="AG12" s="25">
        <v>23</v>
      </c>
      <c r="AH12" s="25">
        <v>20</v>
      </c>
      <c r="AI12" s="25">
        <v>20</v>
      </c>
      <c r="AJ12" s="26">
        <f t="shared" si="4"/>
        <v>20.75</v>
      </c>
      <c r="AK12" s="25">
        <v>22</v>
      </c>
      <c r="AL12" s="25">
        <v>22</v>
      </c>
      <c r="AM12" s="25">
        <v>21</v>
      </c>
      <c r="AN12" s="25">
        <v>23</v>
      </c>
      <c r="AO12" s="26">
        <f t="shared" si="5"/>
        <v>22</v>
      </c>
      <c r="AP12" s="25">
        <v>22</v>
      </c>
      <c r="AQ12" s="25">
        <v>24</v>
      </c>
      <c r="AR12" s="25">
        <v>20</v>
      </c>
      <c r="AS12" s="25">
        <v>23</v>
      </c>
      <c r="AT12" s="26">
        <f t="shared" si="6"/>
        <v>22.25</v>
      </c>
      <c r="AU12" s="25">
        <v>20</v>
      </c>
      <c r="AV12" s="25">
        <v>24</v>
      </c>
      <c r="AW12" s="25">
        <v>20</v>
      </c>
      <c r="AX12" s="25">
        <v>24</v>
      </c>
      <c r="AY12" s="26">
        <f t="shared" si="7"/>
        <v>22</v>
      </c>
      <c r="AZ12" s="27">
        <f t="shared" si="8"/>
        <v>173.75</v>
      </c>
      <c r="BA12" s="28">
        <v>0</v>
      </c>
      <c r="BB12" s="28">
        <v>0</v>
      </c>
      <c r="BC12" s="28">
        <v>0</v>
      </c>
      <c r="BD12" s="28">
        <v>0</v>
      </c>
      <c r="BE12" s="26">
        <f t="shared" si="9"/>
        <v>0</v>
      </c>
      <c r="BF12" s="29">
        <v>0</v>
      </c>
      <c r="BG12" s="29">
        <v>0</v>
      </c>
      <c r="BH12" s="29">
        <v>0</v>
      </c>
      <c r="BI12" s="29">
        <v>0</v>
      </c>
      <c r="BJ12" s="26">
        <f t="shared" si="10"/>
        <v>0</v>
      </c>
      <c r="BK12" s="29">
        <v>0</v>
      </c>
      <c r="BL12" s="29">
        <v>0</v>
      </c>
      <c r="BM12" s="29">
        <v>0</v>
      </c>
      <c r="BN12" s="29">
        <v>0</v>
      </c>
      <c r="BO12" s="26">
        <f t="shared" si="11"/>
        <v>0</v>
      </c>
      <c r="BP12" s="29">
        <v>0</v>
      </c>
      <c r="BQ12" s="29">
        <v>0</v>
      </c>
      <c r="BR12" s="29">
        <v>0</v>
      </c>
      <c r="BS12" s="29">
        <v>0</v>
      </c>
      <c r="BT12" s="26">
        <f t="shared" si="12"/>
        <v>0</v>
      </c>
      <c r="BU12" s="30">
        <v>0</v>
      </c>
      <c r="BV12" s="30">
        <v>0</v>
      </c>
      <c r="BW12" s="30">
        <v>0</v>
      </c>
      <c r="BX12" s="30">
        <v>0</v>
      </c>
      <c r="BY12" s="26">
        <f t="shared" si="13"/>
        <v>0</v>
      </c>
      <c r="BZ12" s="30">
        <v>0</v>
      </c>
      <c r="CA12" s="30">
        <v>0.1</v>
      </c>
      <c r="CB12" s="30">
        <v>1</v>
      </c>
      <c r="CC12" s="30">
        <v>0</v>
      </c>
      <c r="CD12" s="108">
        <f t="shared" si="14"/>
        <v>0.275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2"/>
      <c r="DC12" s="112"/>
      <c r="DD12" s="176">
        <f t="shared" si="33"/>
        <v>0</v>
      </c>
      <c r="DE12" s="177">
        <f t="shared" si="33"/>
        <v>0.1</v>
      </c>
      <c r="DF12" s="177">
        <f t="shared" si="33"/>
        <v>1</v>
      </c>
      <c r="DG12" s="177">
        <f t="shared" si="32"/>
        <v>0</v>
      </c>
      <c r="DH12" s="31">
        <f t="shared" si="15"/>
        <v>0.275</v>
      </c>
      <c r="DI12" s="32">
        <f t="shared" si="16"/>
        <v>173.475</v>
      </c>
      <c r="DJ12" s="88">
        <f t="shared" si="17"/>
        <v>1</v>
      </c>
      <c r="DK12" s="81">
        <f t="shared" si="18"/>
        <v>20.5</v>
      </c>
      <c r="DL12" s="33">
        <f t="shared" si="19"/>
        <v>173495.5</v>
      </c>
      <c r="DM12" s="34">
        <f t="shared" si="20"/>
        <v>1</v>
      </c>
      <c r="DN12" s="33">
        <f t="shared" si="21"/>
        <v>20.75</v>
      </c>
      <c r="DO12" s="33">
        <f t="shared" si="22"/>
        <v>173495520.75</v>
      </c>
      <c r="DP12" s="34">
        <f t="shared" si="23"/>
        <v>1</v>
      </c>
      <c r="DQ12" s="35">
        <f t="shared" si="24"/>
        <v>22.25</v>
      </c>
      <c r="DR12" s="35">
        <f t="shared" si="25"/>
        <v>173495520772.25</v>
      </c>
      <c r="DS12" s="34">
        <f t="shared" si="26"/>
        <v>1</v>
      </c>
      <c r="DT12" s="35">
        <f t="shared" si="27"/>
        <v>22</v>
      </c>
      <c r="DU12" s="35">
        <f t="shared" si="28"/>
        <v>173495520772272</v>
      </c>
      <c r="DV12" s="34">
        <f t="shared" si="29"/>
        <v>1</v>
      </c>
      <c r="DW12" s="35">
        <f>IF(DV12&lt;&gt;20,RANK(DV12,$DV$4:$DV$23,1)+COUNTIF(DV$4:DV12,DV12)-1,20)</f>
        <v>1</v>
      </c>
      <c r="DX12" s="36">
        <f t="shared" si="30"/>
        <v>1</v>
      </c>
      <c r="DY12" s="82" t="str">
        <f t="shared" si="31"/>
        <v>-</v>
      </c>
      <c r="DZ12" s="14"/>
    </row>
    <row r="13" spans="3:130" ht="12.75">
      <c r="C13" s="14"/>
      <c r="D13" s="21">
        <f>classi!B228</f>
        <v>211</v>
      </c>
      <c r="E13" s="37"/>
      <c r="F13" s="23" t="str">
        <f>classi!C228</f>
        <v>davide</v>
      </c>
      <c r="G13" s="23" t="str">
        <f>classi!D228</f>
        <v>alboraletti</v>
      </c>
      <c r="H13" s="238" t="str">
        <f>classi!G228</f>
        <v>arya</v>
      </c>
      <c r="I13" s="229"/>
      <c r="J13" s="37"/>
      <c r="K13" s="37"/>
      <c r="L13" s="25">
        <v>20</v>
      </c>
      <c r="M13" s="25">
        <v>20</v>
      </c>
      <c r="N13" s="25">
        <v>21</v>
      </c>
      <c r="O13" s="25">
        <v>19</v>
      </c>
      <c r="P13" s="26">
        <f t="shared" si="0"/>
        <v>20</v>
      </c>
      <c r="Q13" s="25">
        <v>18</v>
      </c>
      <c r="R13" s="25">
        <v>20</v>
      </c>
      <c r="S13" s="25">
        <v>22</v>
      </c>
      <c r="T13" s="25">
        <v>21</v>
      </c>
      <c r="U13" s="26">
        <f t="shared" si="1"/>
        <v>20.25</v>
      </c>
      <c r="V13" s="25">
        <v>18</v>
      </c>
      <c r="W13" s="25">
        <v>21</v>
      </c>
      <c r="X13" s="25">
        <v>24</v>
      </c>
      <c r="Y13" s="25">
        <v>22</v>
      </c>
      <c r="Z13" s="26">
        <f t="shared" si="2"/>
        <v>21.25</v>
      </c>
      <c r="AA13" s="25">
        <v>19</v>
      </c>
      <c r="AB13" s="25">
        <v>18</v>
      </c>
      <c r="AC13" s="25">
        <v>20</v>
      </c>
      <c r="AD13" s="25">
        <v>22</v>
      </c>
      <c r="AE13" s="26">
        <f t="shared" si="3"/>
        <v>19.75</v>
      </c>
      <c r="AF13" s="25">
        <v>18</v>
      </c>
      <c r="AG13" s="25">
        <v>18</v>
      </c>
      <c r="AH13" s="25">
        <v>19</v>
      </c>
      <c r="AI13" s="25">
        <v>21</v>
      </c>
      <c r="AJ13" s="26">
        <f t="shared" si="4"/>
        <v>19</v>
      </c>
      <c r="AK13" s="25">
        <v>17</v>
      </c>
      <c r="AL13" s="25">
        <v>19</v>
      </c>
      <c r="AM13" s="25">
        <v>18</v>
      </c>
      <c r="AN13" s="25">
        <v>20</v>
      </c>
      <c r="AO13" s="26">
        <f t="shared" si="5"/>
        <v>18.5</v>
      </c>
      <c r="AP13" s="25">
        <v>19</v>
      </c>
      <c r="AQ13" s="25">
        <v>19</v>
      </c>
      <c r="AR13" s="25">
        <v>18</v>
      </c>
      <c r="AS13" s="25">
        <v>19</v>
      </c>
      <c r="AT13" s="26">
        <f t="shared" si="6"/>
        <v>18.75</v>
      </c>
      <c r="AU13" s="25">
        <v>19</v>
      </c>
      <c r="AV13" s="25">
        <v>20</v>
      </c>
      <c r="AW13" s="25">
        <v>18</v>
      </c>
      <c r="AX13" s="25">
        <v>20</v>
      </c>
      <c r="AY13" s="26">
        <f t="shared" si="7"/>
        <v>19.25</v>
      </c>
      <c r="AZ13" s="27">
        <f t="shared" si="8"/>
        <v>156.75</v>
      </c>
      <c r="BA13" s="28">
        <v>0</v>
      </c>
      <c r="BB13" s="28">
        <v>0</v>
      </c>
      <c r="BC13" s="28">
        <v>0</v>
      </c>
      <c r="BD13" s="28">
        <v>0</v>
      </c>
      <c r="BE13" s="26">
        <f t="shared" si="9"/>
        <v>0</v>
      </c>
      <c r="BF13" s="29">
        <v>0</v>
      </c>
      <c r="BG13" s="29">
        <v>0</v>
      </c>
      <c r="BH13" s="29">
        <v>0</v>
      </c>
      <c r="BI13" s="29">
        <v>0</v>
      </c>
      <c r="BJ13" s="26">
        <f t="shared" si="10"/>
        <v>0</v>
      </c>
      <c r="BK13" s="29">
        <v>0</v>
      </c>
      <c r="BL13" s="29">
        <v>0</v>
      </c>
      <c r="BM13" s="29">
        <v>0</v>
      </c>
      <c r="BN13" s="29">
        <v>0</v>
      </c>
      <c r="BO13" s="26">
        <f t="shared" si="11"/>
        <v>0</v>
      </c>
      <c r="BP13" s="29">
        <v>0</v>
      </c>
      <c r="BQ13" s="29">
        <v>0</v>
      </c>
      <c r="BR13" s="29">
        <v>0</v>
      </c>
      <c r="BS13" s="29">
        <v>0</v>
      </c>
      <c r="BT13" s="26">
        <f t="shared" si="12"/>
        <v>0</v>
      </c>
      <c r="BU13" s="30">
        <v>0</v>
      </c>
      <c r="BV13" s="30">
        <v>0</v>
      </c>
      <c r="BW13" s="30">
        <v>0</v>
      </c>
      <c r="BX13" s="30">
        <v>0</v>
      </c>
      <c r="BY13" s="26">
        <f t="shared" si="13"/>
        <v>0</v>
      </c>
      <c r="BZ13" s="30">
        <v>0</v>
      </c>
      <c r="CA13" s="30">
        <v>0</v>
      </c>
      <c r="CB13" s="30">
        <v>0</v>
      </c>
      <c r="CC13" s="30">
        <v>0</v>
      </c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2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1">
        <f t="shared" si="15"/>
        <v>0</v>
      </c>
      <c r="DI13" s="32">
        <f t="shared" si="16"/>
        <v>156.75</v>
      </c>
      <c r="DJ13" s="88">
        <f t="shared" si="17"/>
        <v>7</v>
      </c>
      <c r="DK13" s="81">
        <f t="shared" si="18"/>
        <v>20</v>
      </c>
      <c r="DL13" s="33">
        <f t="shared" si="19"/>
        <v>156770</v>
      </c>
      <c r="DM13" s="34">
        <f t="shared" si="20"/>
        <v>7</v>
      </c>
      <c r="DN13" s="33">
        <f t="shared" si="21"/>
        <v>19</v>
      </c>
      <c r="DO13" s="33">
        <f t="shared" si="22"/>
        <v>156770019</v>
      </c>
      <c r="DP13" s="34">
        <f t="shared" si="23"/>
        <v>7</v>
      </c>
      <c r="DQ13" s="35">
        <f t="shared" si="24"/>
        <v>20.25</v>
      </c>
      <c r="DR13" s="35">
        <f t="shared" si="25"/>
        <v>156770019020.25</v>
      </c>
      <c r="DS13" s="34">
        <f t="shared" si="26"/>
        <v>7</v>
      </c>
      <c r="DT13" s="35">
        <f t="shared" si="27"/>
        <v>18.5</v>
      </c>
      <c r="DU13" s="35">
        <f t="shared" si="28"/>
        <v>156770019020268.5</v>
      </c>
      <c r="DV13" s="34">
        <f t="shared" si="29"/>
        <v>7</v>
      </c>
      <c r="DW13" s="35">
        <f>IF(DV13&lt;&gt;20,RANK(DV13,$DV$4:$DV$23,1)+COUNTIF(DV$4:DV13,DV13)-1,20)</f>
        <v>7</v>
      </c>
      <c r="DX13" s="36">
        <f t="shared" si="30"/>
        <v>0.9035884133160398</v>
      </c>
      <c r="DY13" s="82" t="str">
        <f t="shared" si="31"/>
        <v>-</v>
      </c>
      <c r="DZ13" s="14"/>
    </row>
    <row r="14" spans="3:130" ht="12.75">
      <c r="C14" s="14"/>
      <c r="D14" s="21">
        <f>classi!B229</f>
        <v>212</v>
      </c>
      <c r="E14" s="37"/>
      <c r="F14" s="23" t="str">
        <f>classi!C229</f>
        <v>martina</v>
      </c>
      <c r="G14" s="23" t="str">
        <f>classi!D229</f>
        <v>fiaschi</v>
      </c>
      <c r="H14" s="238" t="str">
        <f>classi!G229</f>
        <v>naran</v>
      </c>
      <c r="I14" s="229"/>
      <c r="J14" s="37"/>
      <c r="K14" s="37"/>
      <c r="L14" s="25">
        <v>19</v>
      </c>
      <c r="M14" s="25">
        <v>20</v>
      </c>
      <c r="N14" s="25">
        <v>18</v>
      </c>
      <c r="O14" s="25">
        <v>22</v>
      </c>
      <c r="P14" s="26">
        <f t="shared" si="0"/>
        <v>19.75</v>
      </c>
      <c r="Q14" s="25">
        <v>17</v>
      </c>
      <c r="R14" s="25">
        <v>19</v>
      </c>
      <c r="S14" s="25">
        <v>20</v>
      </c>
      <c r="T14" s="25">
        <v>20</v>
      </c>
      <c r="U14" s="26">
        <f t="shared" si="1"/>
        <v>19</v>
      </c>
      <c r="V14" s="25">
        <v>18</v>
      </c>
      <c r="W14" s="25">
        <v>17</v>
      </c>
      <c r="X14" s="25">
        <v>22</v>
      </c>
      <c r="Y14" s="25">
        <v>22</v>
      </c>
      <c r="Z14" s="26">
        <f t="shared" si="2"/>
        <v>19.75</v>
      </c>
      <c r="AA14" s="25">
        <v>17</v>
      </c>
      <c r="AB14" s="25">
        <v>17</v>
      </c>
      <c r="AC14" s="25">
        <v>22</v>
      </c>
      <c r="AD14" s="25">
        <v>22</v>
      </c>
      <c r="AE14" s="26">
        <f t="shared" si="3"/>
        <v>19.5</v>
      </c>
      <c r="AF14" s="25">
        <v>18</v>
      </c>
      <c r="AG14" s="25">
        <v>18</v>
      </c>
      <c r="AH14" s="25">
        <v>21</v>
      </c>
      <c r="AI14" s="25">
        <v>22</v>
      </c>
      <c r="AJ14" s="26">
        <f t="shared" si="4"/>
        <v>19.75</v>
      </c>
      <c r="AK14" s="25">
        <v>16</v>
      </c>
      <c r="AL14" s="25">
        <v>18</v>
      </c>
      <c r="AM14" s="25">
        <v>20</v>
      </c>
      <c r="AN14" s="25">
        <v>21</v>
      </c>
      <c r="AO14" s="26">
        <f t="shared" si="5"/>
        <v>18.75</v>
      </c>
      <c r="AP14" s="25">
        <v>20</v>
      </c>
      <c r="AQ14" s="25">
        <v>16</v>
      </c>
      <c r="AR14" s="25">
        <v>19</v>
      </c>
      <c r="AS14" s="25">
        <v>21</v>
      </c>
      <c r="AT14" s="26">
        <f t="shared" si="6"/>
        <v>19</v>
      </c>
      <c r="AU14" s="25">
        <v>21</v>
      </c>
      <c r="AV14" s="25">
        <v>16</v>
      </c>
      <c r="AW14" s="25">
        <v>20</v>
      </c>
      <c r="AX14" s="25">
        <v>21</v>
      </c>
      <c r="AY14" s="26">
        <f t="shared" si="7"/>
        <v>19.5</v>
      </c>
      <c r="AZ14" s="27">
        <f t="shared" si="8"/>
        <v>155</v>
      </c>
      <c r="BA14" s="28">
        <v>0</v>
      </c>
      <c r="BB14" s="28">
        <v>0</v>
      </c>
      <c r="BC14" s="28">
        <v>0</v>
      </c>
      <c r="BD14" s="28">
        <v>0.1</v>
      </c>
      <c r="BE14" s="26">
        <f t="shared" si="9"/>
        <v>0.025</v>
      </c>
      <c r="BF14" s="29">
        <v>0</v>
      </c>
      <c r="BG14" s="29">
        <v>0</v>
      </c>
      <c r="BH14" s="29">
        <v>0</v>
      </c>
      <c r="BI14" s="29">
        <v>0</v>
      </c>
      <c r="BJ14" s="26">
        <f t="shared" si="10"/>
        <v>0</v>
      </c>
      <c r="BK14" s="29">
        <v>0</v>
      </c>
      <c r="BL14" s="29">
        <v>0</v>
      </c>
      <c r="BM14" s="29">
        <v>0</v>
      </c>
      <c r="BN14" s="29">
        <v>0</v>
      </c>
      <c r="BO14" s="26">
        <f t="shared" si="11"/>
        <v>0</v>
      </c>
      <c r="BP14" s="29">
        <v>0</v>
      </c>
      <c r="BQ14" s="29">
        <v>0</v>
      </c>
      <c r="BR14" s="29">
        <v>0</v>
      </c>
      <c r="BS14" s="29">
        <v>0</v>
      </c>
      <c r="BT14" s="26">
        <f t="shared" si="12"/>
        <v>0</v>
      </c>
      <c r="BU14" s="30">
        <v>0</v>
      </c>
      <c r="BV14" s="30">
        <v>0</v>
      </c>
      <c r="BW14" s="30">
        <v>0</v>
      </c>
      <c r="BX14" s="30">
        <v>0</v>
      </c>
      <c r="BY14" s="26">
        <f t="shared" si="13"/>
        <v>0</v>
      </c>
      <c r="BZ14" s="30">
        <v>0</v>
      </c>
      <c r="CA14" s="30">
        <v>0</v>
      </c>
      <c r="CB14" s="30">
        <v>0</v>
      </c>
      <c r="CC14" s="30">
        <v>0</v>
      </c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2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0.1</v>
      </c>
      <c r="DH14" s="31">
        <f t="shared" si="15"/>
        <v>0.025</v>
      </c>
      <c r="DI14" s="32">
        <f t="shared" si="16"/>
        <v>154.975</v>
      </c>
      <c r="DJ14" s="88">
        <f t="shared" si="17"/>
        <v>9</v>
      </c>
      <c r="DK14" s="81">
        <f t="shared" si="18"/>
        <v>19.75</v>
      </c>
      <c r="DL14" s="33">
        <f t="shared" si="19"/>
        <v>154994.75</v>
      </c>
      <c r="DM14" s="34">
        <f t="shared" si="20"/>
        <v>9</v>
      </c>
      <c r="DN14" s="33">
        <f t="shared" si="21"/>
        <v>19.75</v>
      </c>
      <c r="DO14" s="33">
        <f t="shared" si="22"/>
        <v>154994769.75</v>
      </c>
      <c r="DP14" s="34">
        <f t="shared" si="23"/>
        <v>9</v>
      </c>
      <c r="DQ14" s="35">
        <f t="shared" si="24"/>
        <v>19</v>
      </c>
      <c r="DR14" s="35">
        <f t="shared" si="25"/>
        <v>154994769769</v>
      </c>
      <c r="DS14" s="34">
        <f t="shared" si="26"/>
        <v>9</v>
      </c>
      <c r="DT14" s="35">
        <f t="shared" si="27"/>
        <v>18.75</v>
      </c>
      <c r="DU14" s="35">
        <f t="shared" si="28"/>
        <v>154994769769018.75</v>
      </c>
      <c r="DV14" s="34">
        <f t="shared" si="29"/>
        <v>9</v>
      </c>
      <c r="DW14" s="35">
        <f>IF(DV14&lt;&gt;20,RANK(DV14,$DV$4:$DV$23,1)+COUNTIF(DV$4:DV14,DV14)-1,20)</f>
        <v>9</v>
      </c>
      <c r="DX14" s="36">
        <f t="shared" si="30"/>
        <v>0.8933563914108661</v>
      </c>
      <c r="DY14" s="82" t="str">
        <f t="shared" si="31"/>
        <v>-</v>
      </c>
      <c r="DZ14" s="14"/>
    </row>
    <row r="15" spans="3:130" ht="12.75">
      <c r="C15" s="14"/>
      <c r="D15" s="21">
        <f>classi!B230</f>
        <v>213</v>
      </c>
      <c r="E15" s="37"/>
      <c r="F15" s="23" t="str">
        <f>classi!C230</f>
        <v>gloria</v>
      </c>
      <c r="G15" s="23" t="str">
        <f>classi!D230</f>
        <v>allasia</v>
      </c>
      <c r="H15" s="238" t="str">
        <f>classi!G230</f>
        <v>bruce </v>
      </c>
      <c r="I15" s="229"/>
      <c r="J15" s="37"/>
      <c r="K15" s="37"/>
      <c r="L15" s="25">
        <v>20</v>
      </c>
      <c r="M15" s="25">
        <v>21</v>
      </c>
      <c r="N15" s="25">
        <v>22</v>
      </c>
      <c r="O15" s="25">
        <v>22</v>
      </c>
      <c r="P15" s="26">
        <f t="shared" si="0"/>
        <v>21.25</v>
      </c>
      <c r="Q15" s="25">
        <v>21</v>
      </c>
      <c r="R15" s="25">
        <v>20</v>
      </c>
      <c r="S15" s="25">
        <v>22</v>
      </c>
      <c r="T15" s="25">
        <v>20</v>
      </c>
      <c r="U15" s="26">
        <f t="shared" si="1"/>
        <v>20.75</v>
      </c>
      <c r="V15" s="25">
        <v>21</v>
      </c>
      <c r="W15" s="25">
        <v>17</v>
      </c>
      <c r="X15" s="25">
        <v>22</v>
      </c>
      <c r="Y15" s="25">
        <v>22</v>
      </c>
      <c r="Z15" s="26">
        <f t="shared" si="2"/>
        <v>20.5</v>
      </c>
      <c r="AA15" s="25">
        <v>21</v>
      </c>
      <c r="AB15" s="25">
        <v>17</v>
      </c>
      <c r="AC15" s="25">
        <v>23</v>
      </c>
      <c r="AD15" s="25">
        <v>22</v>
      </c>
      <c r="AE15" s="26">
        <f t="shared" si="3"/>
        <v>20.75</v>
      </c>
      <c r="AF15" s="25">
        <v>18</v>
      </c>
      <c r="AG15" s="25">
        <v>19</v>
      </c>
      <c r="AH15" s="25">
        <v>21</v>
      </c>
      <c r="AI15" s="25">
        <v>22</v>
      </c>
      <c r="AJ15" s="26">
        <f t="shared" si="4"/>
        <v>20</v>
      </c>
      <c r="AK15" s="25">
        <v>18</v>
      </c>
      <c r="AL15" s="25">
        <v>20</v>
      </c>
      <c r="AM15" s="25">
        <v>19</v>
      </c>
      <c r="AN15" s="25">
        <v>20</v>
      </c>
      <c r="AO15" s="26">
        <f t="shared" si="5"/>
        <v>19.25</v>
      </c>
      <c r="AP15" s="25">
        <v>22</v>
      </c>
      <c r="AQ15" s="25">
        <v>19</v>
      </c>
      <c r="AR15" s="25">
        <v>20</v>
      </c>
      <c r="AS15" s="25">
        <v>19</v>
      </c>
      <c r="AT15" s="26">
        <f t="shared" si="6"/>
        <v>20</v>
      </c>
      <c r="AU15" s="25">
        <v>21</v>
      </c>
      <c r="AV15" s="25">
        <v>19</v>
      </c>
      <c r="AW15" s="25">
        <v>20</v>
      </c>
      <c r="AX15" s="25">
        <v>20</v>
      </c>
      <c r="AY15" s="26">
        <f t="shared" si="7"/>
        <v>20</v>
      </c>
      <c r="AZ15" s="27">
        <f t="shared" si="8"/>
        <v>162.5</v>
      </c>
      <c r="BA15" s="28">
        <v>0.5</v>
      </c>
      <c r="BB15" s="28">
        <v>0.2</v>
      </c>
      <c r="BC15" s="28">
        <v>0</v>
      </c>
      <c r="BD15" s="28">
        <v>0.5</v>
      </c>
      <c r="BE15" s="26">
        <f t="shared" si="9"/>
        <v>0.3</v>
      </c>
      <c r="BF15" s="29">
        <v>0</v>
      </c>
      <c r="BG15" s="29">
        <v>0</v>
      </c>
      <c r="BH15" s="29">
        <v>0</v>
      </c>
      <c r="BI15" s="29">
        <v>0</v>
      </c>
      <c r="BJ15" s="26">
        <f t="shared" si="10"/>
        <v>0</v>
      </c>
      <c r="BK15" s="29">
        <v>0</v>
      </c>
      <c r="BL15" s="29">
        <v>0</v>
      </c>
      <c r="BM15" s="29">
        <v>0</v>
      </c>
      <c r="BN15" s="29">
        <v>0</v>
      </c>
      <c r="BO15" s="26">
        <f t="shared" si="11"/>
        <v>0</v>
      </c>
      <c r="BP15" s="29">
        <v>0</v>
      </c>
      <c r="BQ15" s="29">
        <v>0</v>
      </c>
      <c r="BR15" s="29">
        <v>0</v>
      </c>
      <c r="BS15" s="29">
        <v>0</v>
      </c>
      <c r="BT15" s="26">
        <f t="shared" si="12"/>
        <v>0</v>
      </c>
      <c r="BU15" s="30">
        <v>0</v>
      </c>
      <c r="BV15" s="30">
        <v>0</v>
      </c>
      <c r="BW15" s="30">
        <v>0</v>
      </c>
      <c r="BX15" s="30">
        <v>0</v>
      </c>
      <c r="BY15" s="26">
        <f t="shared" si="13"/>
        <v>0</v>
      </c>
      <c r="BZ15" s="30">
        <v>0</v>
      </c>
      <c r="CA15" s="30">
        <v>0</v>
      </c>
      <c r="CB15" s="30">
        <v>0</v>
      </c>
      <c r="CC15" s="30">
        <v>0</v>
      </c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2"/>
      <c r="DC15" s="112"/>
      <c r="DD15" s="176">
        <f t="shared" si="33"/>
        <v>0.5</v>
      </c>
      <c r="DE15" s="177">
        <f t="shared" si="33"/>
        <v>0.2</v>
      </c>
      <c r="DF15" s="177">
        <f t="shared" si="33"/>
        <v>0</v>
      </c>
      <c r="DG15" s="177">
        <f t="shared" si="32"/>
        <v>0.5</v>
      </c>
      <c r="DH15" s="31">
        <f t="shared" si="15"/>
        <v>0.3</v>
      </c>
      <c r="DI15" s="32">
        <f t="shared" si="16"/>
        <v>162.2</v>
      </c>
      <c r="DJ15" s="88">
        <f t="shared" si="17"/>
        <v>5</v>
      </c>
      <c r="DK15" s="81">
        <f t="shared" si="18"/>
        <v>21.25</v>
      </c>
      <c r="DL15" s="33">
        <f t="shared" si="19"/>
        <v>162221.25</v>
      </c>
      <c r="DM15" s="34">
        <f t="shared" si="20"/>
        <v>5</v>
      </c>
      <c r="DN15" s="33">
        <f t="shared" si="21"/>
        <v>20</v>
      </c>
      <c r="DO15" s="33">
        <f t="shared" si="22"/>
        <v>162221270</v>
      </c>
      <c r="DP15" s="34">
        <f t="shared" si="23"/>
        <v>5</v>
      </c>
      <c r="DQ15" s="35">
        <f t="shared" si="24"/>
        <v>20.75</v>
      </c>
      <c r="DR15" s="35">
        <f t="shared" si="25"/>
        <v>162221270020.75</v>
      </c>
      <c r="DS15" s="34">
        <f t="shared" si="26"/>
        <v>5</v>
      </c>
      <c r="DT15" s="35">
        <f t="shared" si="27"/>
        <v>19.25</v>
      </c>
      <c r="DU15" s="35">
        <f t="shared" si="28"/>
        <v>162221270020769.25</v>
      </c>
      <c r="DV15" s="34">
        <f t="shared" si="29"/>
        <v>5</v>
      </c>
      <c r="DW15" s="35">
        <f>IF(DV15&lt;&gt;20,RANK(DV15,$DV$4:$DV$23,1)+COUNTIF(DV$4:DV15,DV15)-1,20)</f>
        <v>5</v>
      </c>
      <c r="DX15" s="36">
        <f t="shared" si="30"/>
        <v>0.9350050439544603</v>
      </c>
      <c r="DY15" s="82" t="str">
        <f t="shared" si="31"/>
        <v>-</v>
      </c>
      <c r="DZ15" s="14"/>
    </row>
    <row r="16" spans="3:130" ht="12.75">
      <c r="C16" s="14"/>
      <c r="D16" s="21">
        <f>classi!B231</f>
        <v>0</v>
      </c>
      <c r="E16" s="37"/>
      <c r="F16" s="23">
        <f>classi!C231</f>
        <v>0</v>
      </c>
      <c r="G16" s="23">
        <f>classi!D231</f>
        <v>0</v>
      </c>
      <c r="H16" s="238">
        <f>classi!G231</f>
        <v>0</v>
      </c>
      <c r="I16" s="229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>
        <v>0</v>
      </c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>
        <v>0</v>
      </c>
      <c r="AX16" s="25">
        <v>0</v>
      </c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f t="shared" si="9"/>
        <v>0</v>
      </c>
      <c r="BF16" s="29">
        <v>0</v>
      </c>
      <c r="BG16" s="29">
        <v>0</v>
      </c>
      <c r="BH16" s="29">
        <v>0</v>
      </c>
      <c r="BI16" s="29">
        <v>0</v>
      </c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>
        <v>0</v>
      </c>
      <c r="BS16" s="29">
        <v>0</v>
      </c>
      <c r="BT16" s="26">
        <f t="shared" si="12"/>
        <v>0</v>
      </c>
      <c r="BU16" s="30">
        <v>0</v>
      </c>
      <c r="BV16" s="30">
        <v>0</v>
      </c>
      <c r="BW16" s="30">
        <v>0</v>
      </c>
      <c r="BX16" s="30">
        <v>0</v>
      </c>
      <c r="BY16" s="26">
        <f t="shared" si="13"/>
        <v>0</v>
      </c>
      <c r="BZ16" s="30">
        <v>0</v>
      </c>
      <c r="CA16" s="30">
        <v>0</v>
      </c>
      <c r="CB16" s="30">
        <v>0</v>
      </c>
      <c r="CC16" s="30">
        <v>0</v>
      </c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2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13</v>
      </c>
      <c r="DK16" s="81">
        <f t="shared" si="18"/>
        <v>0</v>
      </c>
      <c r="DL16" s="33">
        <f t="shared" si="19"/>
        <v>0</v>
      </c>
      <c r="DM16" s="34">
        <f t="shared" si="20"/>
        <v>13</v>
      </c>
      <c r="DN16" s="33">
        <f t="shared" si="21"/>
        <v>0</v>
      </c>
      <c r="DO16" s="33">
        <f t="shared" si="22"/>
        <v>0</v>
      </c>
      <c r="DP16" s="34">
        <f t="shared" si="23"/>
        <v>13</v>
      </c>
      <c r="DQ16" s="35">
        <f t="shared" si="24"/>
        <v>0</v>
      </c>
      <c r="DR16" s="35">
        <f t="shared" si="25"/>
        <v>0</v>
      </c>
      <c r="DS16" s="34">
        <f t="shared" si="26"/>
        <v>13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>
        <f>classi!B232</f>
        <v>0</v>
      </c>
      <c r="E17" s="37"/>
      <c r="F17" s="23">
        <f>classi!C232</f>
        <v>0</v>
      </c>
      <c r="G17" s="23">
        <f>classi!D232</f>
        <v>0</v>
      </c>
      <c r="H17" s="238">
        <f>classi!G232</f>
        <v>0</v>
      </c>
      <c r="I17" s="229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>
        <v>0</v>
      </c>
      <c r="AX17" s="25">
        <v>0</v>
      </c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>
        <v>0</v>
      </c>
      <c r="BS17" s="29">
        <v>0</v>
      </c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2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13</v>
      </c>
      <c r="DK17" s="81">
        <f t="shared" si="18"/>
        <v>0</v>
      </c>
      <c r="DL17" s="33">
        <f t="shared" si="19"/>
        <v>0</v>
      </c>
      <c r="DM17" s="34">
        <f t="shared" si="20"/>
        <v>13</v>
      </c>
      <c r="DN17" s="33">
        <f t="shared" si="21"/>
        <v>0</v>
      </c>
      <c r="DO17" s="33">
        <f t="shared" si="22"/>
        <v>0</v>
      </c>
      <c r="DP17" s="34">
        <f t="shared" si="23"/>
        <v>13</v>
      </c>
      <c r="DQ17" s="35">
        <f t="shared" si="24"/>
        <v>0</v>
      </c>
      <c r="DR17" s="35">
        <f t="shared" si="25"/>
        <v>0</v>
      </c>
      <c r="DS17" s="34">
        <f t="shared" si="26"/>
        <v>13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>
        <f>classi!B233</f>
        <v>0</v>
      </c>
      <c r="E18" s="37"/>
      <c r="F18" s="23">
        <f>classi!C233</f>
        <v>0</v>
      </c>
      <c r="G18" s="23">
        <f>classi!D233</f>
        <v>0</v>
      </c>
      <c r="H18" s="238">
        <f>classi!G233</f>
        <v>0</v>
      </c>
      <c r="I18" s="229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2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13</v>
      </c>
      <c r="DK18" s="81">
        <f t="shared" si="18"/>
        <v>0</v>
      </c>
      <c r="DL18" s="33">
        <f t="shared" si="19"/>
        <v>0</v>
      </c>
      <c r="DM18" s="34">
        <f t="shared" si="20"/>
        <v>13</v>
      </c>
      <c r="DN18" s="33">
        <f t="shared" si="21"/>
        <v>0</v>
      </c>
      <c r="DO18" s="33">
        <f t="shared" si="22"/>
        <v>0</v>
      </c>
      <c r="DP18" s="34">
        <f t="shared" si="23"/>
        <v>13</v>
      </c>
      <c r="DQ18" s="35">
        <f t="shared" si="24"/>
        <v>0</v>
      </c>
      <c r="DR18" s="35">
        <f t="shared" si="25"/>
        <v>0</v>
      </c>
      <c r="DS18" s="34">
        <f t="shared" si="26"/>
        <v>13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>
        <f>classi!B234</f>
        <v>0</v>
      </c>
      <c r="E19" s="37"/>
      <c r="F19" s="23">
        <f>classi!C234</f>
        <v>0</v>
      </c>
      <c r="G19" s="23">
        <f>classi!D234</f>
        <v>0</v>
      </c>
      <c r="H19" s="238">
        <f>classi!G234</f>
        <v>0</v>
      </c>
      <c r="I19" s="229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2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13</v>
      </c>
      <c r="DK19" s="81">
        <f t="shared" si="18"/>
        <v>0</v>
      </c>
      <c r="DL19" s="33">
        <f t="shared" si="19"/>
        <v>0</v>
      </c>
      <c r="DM19" s="34">
        <f t="shared" si="20"/>
        <v>13</v>
      </c>
      <c r="DN19" s="33">
        <f t="shared" si="21"/>
        <v>0</v>
      </c>
      <c r="DO19" s="33">
        <f t="shared" si="22"/>
        <v>0</v>
      </c>
      <c r="DP19" s="34">
        <f t="shared" si="23"/>
        <v>13</v>
      </c>
      <c r="DQ19" s="35">
        <f t="shared" si="24"/>
        <v>0</v>
      </c>
      <c r="DR19" s="35">
        <f t="shared" si="25"/>
        <v>0</v>
      </c>
      <c r="DS19" s="34">
        <f t="shared" si="26"/>
        <v>13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classi!B235</f>
        <v>-</v>
      </c>
      <c r="E20" s="37"/>
      <c r="F20" s="23">
        <f>classi!C235</f>
        <v>0</v>
      </c>
      <c r="G20" s="23">
        <f>classi!D235</f>
        <v>0</v>
      </c>
      <c r="H20" s="238">
        <f>classi!G235</f>
        <v>0</v>
      </c>
      <c r="I20" s="229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2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13</v>
      </c>
      <c r="DK20" s="81">
        <f t="shared" si="18"/>
        <v>0</v>
      </c>
      <c r="DL20" s="33">
        <f t="shared" si="19"/>
        <v>0</v>
      </c>
      <c r="DM20" s="34">
        <f t="shared" si="20"/>
        <v>13</v>
      </c>
      <c r="DN20" s="33">
        <f t="shared" si="21"/>
        <v>0</v>
      </c>
      <c r="DO20" s="33">
        <f t="shared" si="22"/>
        <v>0</v>
      </c>
      <c r="DP20" s="34">
        <f t="shared" si="23"/>
        <v>13</v>
      </c>
      <c r="DQ20" s="35">
        <f t="shared" si="24"/>
        <v>0</v>
      </c>
      <c r="DR20" s="35">
        <f t="shared" si="25"/>
        <v>0</v>
      </c>
      <c r="DS20" s="34">
        <f t="shared" si="26"/>
        <v>13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classi!B236</f>
        <v>-</v>
      </c>
      <c r="E21" s="37"/>
      <c r="F21" s="23">
        <f>classi!C236</f>
        <v>0</v>
      </c>
      <c r="G21" s="23">
        <f>classi!D236</f>
        <v>0</v>
      </c>
      <c r="H21" s="238">
        <f>classi!G236</f>
        <v>0</v>
      </c>
      <c r="I21" s="229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2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13</v>
      </c>
      <c r="DK21" s="81">
        <f t="shared" si="18"/>
        <v>0</v>
      </c>
      <c r="DL21" s="33">
        <f t="shared" si="19"/>
        <v>0</v>
      </c>
      <c r="DM21" s="34">
        <f t="shared" si="20"/>
        <v>13</v>
      </c>
      <c r="DN21" s="33">
        <f t="shared" si="21"/>
        <v>0</v>
      </c>
      <c r="DO21" s="33">
        <f t="shared" si="22"/>
        <v>0</v>
      </c>
      <c r="DP21" s="34">
        <f t="shared" si="23"/>
        <v>13</v>
      </c>
      <c r="DQ21" s="35">
        <f t="shared" si="24"/>
        <v>0</v>
      </c>
      <c r="DR21" s="35">
        <f t="shared" si="25"/>
        <v>0</v>
      </c>
      <c r="DS21" s="34">
        <f t="shared" si="26"/>
        <v>13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classi!B237</f>
        <v>-</v>
      </c>
      <c r="E22" s="37"/>
      <c r="F22" s="23">
        <f>classi!C237</f>
        <v>0</v>
      </c>
      <c r="G22" s="23">
        <f>classi!D237</f>
        <v>0</v>
      </c>
      <c r="H22" s="238">
        <f>classi!G237</f>
        <v>0</v>
      </c>
      <c r="I22" s="229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2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13</v>
      </c>
      <c r="DK22" s="81">
        <f t="shared" si="18"/>
        <v>0</v>
      </c>
      <c r="DL22" s="33">
        <f t="shared" si="19"/>
        <v>0</v>
      </c>
      <c r="DM22" s="34">
        <f t="shared" si="20"/>
        <v>13</v>
      </c>
      <c r="DN22" s="33">
        <f t="shared" si="21"/>
        <v>0</v>
      </c>
      <c r="DO22" s="33">
        <f t="shared" si="22"/>
        <v>0</v>
      </c>
      <c r="DP22" s="34">
        <f t="shared" si="23"/>
        <v>13</v>
      </c>
      <c r="DQ22" s="35">
        <f t="shared" si="24"/>
        <v>0</v>
      </c>
      <c r="DR22" s="35">
        <f t="shared" si="25"/>
        <v>0</v>
      </c>
      <c r="DS22" s="34">
        <f t="shared" si="26"/>
        <v>13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classi!B238</f>
        <v>-</v>
      </c>
      <c r="E23" s="39"/>
      <c r="F23" s="40">
        <f>classi!C238</f>
        <v>0</v>
      </c>
      <c r="G23" s="40">
        <f>classi!D238</f>
        <v>0</v>
      </c>
      <c r="H23" s="239">
        <f>classi!G238</f>
        <v>0</v>
      </c>
      <c r="I23" s="230"/>
      <c r="J23" s="39"/>
      <c r="K23" s="39"/>
      <c r="L23" s="41">
        <v>0</v>
      </c>
      <c r="M23" s="41">
        <v>0</v>
      </c>
      <c r="N23" s="41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41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41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29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69"/>
      <c r="CH23" s="69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3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13</v>
      </c>
      <c r="DK23" s="83">
        <f t="shared" si="18"/>
        <v>0</v>
      </c>
      <c r="DL23" s="49">
        <f t="shared" si="19"/>
        <v>0</v>
      </c>
      <c r="DM23" s="84">
        <f t="shared" si="20"/>
        <v>13</v>
      </c>
      <c r="DN23" s="49">
        <f t="shared" si="21"/>
        <v>0</v>
      </c>
      <c r="DO23" s="49">
        <f t="shared" si="22"/>
        <v>0</v>
      </c>
      <c r="DP23" s="84">
        <f t="shared" si="23"/>
        <v>13</v>
      </c>
      <c r="DQ23" s="85">
        <f t="shared" si="24"/>
        <v>0</v>
      </c>
      <c r="DR23" s="85">
        <f t="shared" si="25"/>
        <v>0</v>
      </c>
      <c r="DS23" s="84">
        <f t="shared" si="26"/>
        <v>13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Freestyle 3</v>
      </c>
      <c r="E27" s="126"/>
      <c r="F27" s="126"/>
      <c r="G27" s="281" t="str">
        <f>D1</f>
        <v>8° CSEN Italian open 2024</v>
      </c>
      <c r="H27" s="282"/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lusy</v>
      </c>
      <c r="G29" s="102" t="str">
        <f>INDEX(G$1:G$23,MATCH(C29,$DW$1:$DW$23,0))</f>
        <v>imbergerova</v>
      </c>
      <c r="H29" s="102" t="str">
        <f>INDEX(H$1:H$23,MATCH(C29,$DW$1:$DW$23,0))</f>
        <v>lyxi</v>
      </c>
      <c r="I29" s="101"/>
      <c r="J29" s="101"/>
      <c r="K29" s="114"/>
      <c r="L29" s="116">
        <f>INDEX(P$1:P$23,MATCH(C29,$DW$1:$DW$23,0))</f>
        <v>20.5</v>
      </c>
      <c r="M29" s="103">
        <f>INDEX(U$1:U$23,MATCH(C29,$DW$1:$DW$23,0))</f>
        <v>22.25</v>
      </c>
      <c r="N29" s="103">
        <f>INDEX(Z$1:Z$23,MATCH(C29,$DW$1:$DW$23,0))</f>
        <v>22</v>
      </c>
      <c r="O29" s="119">
        <f>INDEX(AE$1:AE$23,MATCH(C29,$DW$1:$DW$23,0))</f>
        <v>22</v>
      </c>
      <c r="P29" s="116">
        <f>INDEX(AJ$1:AJ$23,MATCH(C29,$DW$1:$DW$23,0))</f>
        <v>20.75</v>
      </c>
      <c r="Q29" s="103">
        <f>INDEX(AO$1:AO$23,MATCH(C29,$DW$1:$DW$23,0))</f>
        <v>22</v>
      </c>
      <c r="R29" s="103">
        <f>INDEX(AT$1:AT$23,MATCH(C29,$DW$1:$DW$23,0))</f>
        <v>22.25</v>
      </c>
      <c r="S29" s="119">
        <f>INDEX(AY$1:AY$23,MATCH(C29,$DW$1:$DW$23,0))</f>
        <v>22</v>
      </c>
      <c r="T29" s="131">
        <f>INDEX(AZ$1:AZ$23,MATCH(C29,$DW$1:$DW$23,0))</f>
        <v>173.75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0.275</v>
      </c>
      <c r="AA29" s="123" t="str">
        <f>INDEX(DY$1:DY$23,MATCH(C29,$DW$1:$DW$23,0))</f>
        <v>-</v>
      </c>
      <c r="AB29" s="121">
        <f>INDEX(DH$1:DH$23,MATCH(C29,$DW$1:$DW$23,0))</f>
        <v>0.275</v>
      </c>
      <c r="AC29" s="254">
        <f>INDEX(DI$1:DI$23,MATCH(C29,$DW$1:$DW$23,0))</f>
        <v>173.475</v>
      </c>
      <c r="AD29" s="105">
        <f>INDEX(D$1:D$23,MATCH(C29,$DW$1:$DW$23,0))</f>
        <v>210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rita</v>
      </c>
      <c r="G30" s="63" t="str">
        <f>INDEX(G$1:G$23,MATCH(C30,$DW$1:$DW$23,0))</f>
        <v>ruberto</v>
      </c>
      <c r="H30" s="63" t="str">
        <f>INDEX(H$1:H$23,MATCH(C30,$DW$1:$DW$23,0))</f>
        <v>jordan</v>
      </c>
      <c r="I30" s="37"/>
      <c r="J30" s="37"/>
      <c r="K30" s="115"/>
      <c r="L30" s="117">
        <f>INDEX(P$1:P$23,MATCH(C30,$DW$1:$DW$23,0))</f>
        <v>21.75</v>
      </c>
      <c r="M30" s="32">
        <f>INDEX(U$1:U$23,MATCH(C30,$DW$1:$DW$23,0))</f>
        <v>22</v>
      </c>
      <c r="N30" s="32">
        <f>INDEX(Z$1:Z$23,MATCH(C30,$DW$1:$DW$23,0))</f>
        <v>23</v>
      </c>
      <c r="O30" s="120">
        <f>INDEX(AE$1:AE$23,MATCH(C30,$DW$1:$DW$23,0))</f>
        <v>21.5</v>
      </c>
      <c r="P30" s="117">
        <f>INDEX(AJ$1:AJ$23,MATCH(C30,$DW$1:$DW$23,0))</f>
        <v>20.5</v>
      </c>
      <c r="Q30" s="32">
        <f>INDEX(AO$1:AO$23,MATCH(C30,$DW$1:$DW$23,0))</f>
        <v>19.75</v>
      </c>
      <c r="R30" s="32">
        <f>INDEX(AT$1:AT$23,MATCH(C30,$DW$1:$DW$23,0))</f>
        <v>21</v>
      </c>
      <c r="S30" s="120">
        <f>INDEX(AY$1:AY$23,MATCH(C30,$DW$1:$DW$23,0))</f>
        <v>20.25</v>
      </c>
      <c r="T30" s="132">
        <f>INDEX(AZ$1:AZ$23,MATCH(C30,$DW$1:$DW$23,0))</f>
        <v>169.75</v>
      </c>
      <c r="U30" s="117">
        <f>INDEX(BE$1:BE$23,MATCH(C30,$DW$1:$DW$23,0))</f>
        <v>0.15000000000000002</v>
      </c>
      <c r="V30" s="32">
        <f aca="true" t="shared" si="34" ref="V30:V40">INDEX(BJ$1:BJ$65536,MATCH(C30,$DW:$DW,0))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0.15000000000000002</v>
      </c>
      <c r="AC30" s="255">
        <f>INDEX(DI$1:DI$23,MATCH(C30,$DW$1:$DW$23,0))</f>
        <v>169.6</v>
      </c>
      <c r="AD30" s="60">
        <f>INDEX(D$1:D$23,MATCH(C30,$DW$1:$DW$23,0))</f>
        <v>205</v>
      </c>
      <c r="AE30" s="61">
        <f>INDEX(DX$1:DX$23,MATCH(C30,$DW$1:$DW$23,0))</f>
        <v>0.9776624873901139</v>
      </c>
      <c r="AF30" s="107" t="str">
        <f aca="true" t="shared" si="35" ref="AF30:AF40"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gloria</v>
      </c>
      <c r="G31" s="63" t="str">
        <f>INDEX(G$1:G$23,MATCH(C31,$DW$1:$DW$23,0))</f>
        <v>allasia</v>
      </c>
      <c r="H31" s="63" t="str">
        <f>INDEX(H$1:H$23,MATCH(C31,$DW$1:$DW$23,0))</f>
        <v>frida</v>
      </c>
      <c r="I31" s="37"/>
      <c r="J31" s="37"/>
      <c r="K31" s="115"/>
      <c r="L31" s="117">
        <f>INDEX(P$1:P$23,MATCH(C31,$DW$1:$DW$23,0))</f>
        <v>21.25</v>
      </c>
      <c r="M31" s="32">
        <f>INDEX(U$1:U$23,MATCH(C31,$DW$1:$DW$23,0))</f>
        <v>21.5</v>
      </c>
      <c r="N31" s="32">
        <f>INDEX(Z$1:Z$23,MATCH(C31,$DW$1:$DW$23,0))</f>
        <v>22.5</v>
      </c>
      <c r="O31" s="120">
        <f>INDEX(AE$1:AE$23,MATCH(C31,$DW$1:$DW$23,0))</f>
        <v>21.5</v>
      </c>
      <c r="P31" s="117">
        <f>INDEX(AJ$1:AJ$23,MATCH(C31,$DW$1:$DW$23,0))</f>
        <v>20.75</v>
      </c>
      <c r="Q31" s="32">
        <f>INDEX(AO$1:AO$23,MATCH(C31,$DW$1:$DW$23,0))</f>
        <v>20.25</v>
      </c>
      <c r="R31" s="32">
        <f>INDEX(AT$1:AT$23,MATCH(C31,$DW$1:$DW$23,0))</f>
        <v>21</v>
      </c>
      <c r="S31" s="120">
        <f>INDEX(AY$1:AY$23,MATCH(C31,$DW$1:$DW$23,0))</f>
        <v>21</v>
      </c>
      <c r="T31" s="132">
        <f>INDEX(AZ$1:AZ$23,MATCH(C31,$DW$1:$DW$23,0))</f>
        <v>169.75</v>
      </c>
      <c r="U31" s="117">
        <f>INDEX(BE$1:BE$23,MATCH(C31,$DW$1:$DW$23,0))</f>
        <v>0.35</v>
      </c>
      <c r="V31" s="32">
        <f t="shared" si="34"/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0.35</v>
      </c>
      <c r="AC31" s="255">
        <f>INDEX(DI$1:DI$23,MATCH(C31,$DW$1:$DW$23,0))</f>
        <v>169.4</v>
      </c>
      <c r="AD31" s="60">
        <f>INDEX(D$1:D$23,MATCH(C31,$DW$1:$DW$23,0))</f>
        <v>201</v>
      </c>
      <c r="AE31" s="61">
        <f>INDEX(DX$1:DX$23,MATCH(C31,$DW$1:$DW$23,0))</f>
        <v>0.9765095835134746</v>
      </c>
      <c r="AF31" s="107" t="str">
        <f t="shared" si="35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3.5" thickBot="1">
      <c r="C32" s="56">
        <v>4</v>
      </c>
      <c r="D32" s="62">
        <f aca="true" t="shared" si="36" ref="D32:D40">IF(AA32="-",INDEX(DV$1:DV$23,MATCH(C32,$DW$1:$DW$23,0)),AA32)</f>
        <v>4</v>
      </c>
      <c r="E32" s="37"/>
      <c r="F32" s="63" t="str">
        <f aca="true" t="shared" si="37" ref="F32:F40">INDEX(F$1:F$23,MATCH(C32,$DW$1:$DW$23,0))</f>
        <v>barbara</v>
      </c>
      <c r="G32" s="63" t="str">
        <f aca="true" t="shared" si="38" ref="G32:G40">INDEX(G$1:G$23,MATCH(C32,$DW$1:$DW$23,0))</f>
        <v>cristallini</v>
      </c>
      <c r="H32" s="63" t="str">
        <f aca="true" t="shared" si="39" ref="H32:H40">INDEX(H$1:H$23,MATCH(C32,$DW$1:$DW$23,0))</f>
        <v>ratna</v>
      </c>
      <c r="I32" s="37"/>
      <c r="J32" s="37"/>
      <c r="K32" s="115"/>
      <c r="L32" s="117">
        <f aca="true" t="shared" si="40" ref="L32:L40">INDEX(P$1:P$23,MATCH(C32,$DW$1:$DW$23,0))</f>
        <v>20.75</v>
      </c>
      <c r="M32" s="32">
        <f aca="true" t="shared" si="41" ref="M32:M40">INDEX(U$1:U$23,MATCH(C32,$DW$1:$DW$23,0))</f>
        <v>21.75</v>
      </c>
      <c r="N32" s="32">
        <f aca="true" t="shared" si="42" ref="N32:N40">INDEX(Z$1:Z$23,MATCH(C32,$DW$1:$DW$23,0))</f>
        <v>21</v>
      </c>
      <c r="O32" s="120">
        <f aca="true" t="shared" si="43" ref="O32:O40">INDEX(AE$1:AE$23,MATCH(C32,$DW$1:$DW$23,0))</f>
        <v>21.75</v>
      </c>
      <c r="P32" s="117">
        <f aca="true" t="shared" si="44" ref="P32:P40">INDEX(AJ$1:AJ$23,MATCH(C32,$DW$1:$DW$23,0))</f>
        <v>20.25</v>
      </c>
      <c r="Q32" s="32">
        <f aca="true" t="shared" si="45" ref="Q32:Q40">INDEX(AO$1:AO$23,MATCH(C32,$DW$1:$DW$23,0))</f>
        <v>20</v>
      </c>
      <c r="R32" s="32">
        <f aca="true" t="shared" si="46" ref="R32:R40">INDEX(AT$1:AT$23,MATCH(C32,$DW$1:$DW$23,0))</f>
        <v>20.75</v>
      </c>
      <c r="S32" s="120">
        <f aca="true" t="shared" si="47" ref="S32:S40">INDEX(AY$1:AY$23,MATCH(C32,$DW$1:$DW$23,0))</f>
        <v>22</v>
      </c>
      <c r="T32" s="132">
        <f aca="true" t="shared" si="48" ref="T32:T40">INDEX(AZ$1:AZ$23,MATCH(C32,$DW$1:$DW$23,0))</f>
        <v>168.25</v>
      </c>
      <c r="U32" s="117">
        <f aca="true" t="shared" si="49" ref="U32:U40">INDEX(BE$1:BE$23,MATCH(C32,$DW$1:$DW$23,0))</f>
        <v>1.025</v>
      </c>
      <c r="V32" s="32">
        <f t="shared" si="34"/>
        <v>0</v>
      </c>
      <c r="W32" s="32">
        <f aca="true" t="shared" si="50" ref="W32:W40">INDEX(BO$1:BO$23,MATCH(C32,$DW$1:$DW$23,0))</f>
        <v>0</v>
      </c>
      <c r="X32" s="32">
        <f aca="true" t="shared" si="51" ref="X32:X40">INDEX(BT$1:BT$23,MATCH(C32,$DW$1:$DW$23,0))</f>
        <v>0</v>
      </c>
      <c r="Y32" s="32">
        <f aca="true" t="shared" si="52" ref="Y32:Y40">INDEX(BY$1:BY$23,MATCH(C32,$DW$1:$DW$23,0))</f>
        <v>0</v>
      </c>
      <c r="Z32" s="120">
        <f aca="true" t="shared" si="53" ref="Z32:Z40">INDEX(CD$1:CD$23,MATCH(C32,$DW$1:$DW$23,0))</f>
        <v>0</v>
      </c>
      <c r="AA32" s="124" t="str">
        <f aca="true" t="shared" si="54" ref="AA32:AA40">INDEX(DY$1:DY$23,MATCH(C32,$DW$1:$DW$23,0))</f>
        <v>-</v>
      </c>
      <c r="AB32" s="122">
        <f aca="true" t="shared" si="55" ref="AB32:AB40">INDEX(DH$1:DH$23,MATCH(C32,$DW$1:$DW$23,0))</f>
        <v>1.025</v>
      </c>
      <c r="AC32" s="255">
        <f aca="true" t="shared" si="56" ref="AC32:AC40">INDEX(DI$1:DI$23,MATCH(C32,$DW$1:$DW$23,0))</f>
        <v>167.225</v>
      </c>
      <c r="AD32" s="60">
        <f aca="true" t="shared" si="57" ref="AD32:AD40">INDEX(D$1:D$23,MATCH(C32,$DW$1:$DW$23,0))</f>
        <v>206</v>
      </c>
      <c r="AE32" s="61">
        <f aca="true" t="shared" si="58" ref="AE32:AE40">INDEX(DX$1:DX$23,MATCH(C32,$DW$1:$DW$23,0))</f>
        <v>0.9639717538550223</v>
      </c>
      <c r="AF32" s="107" t="str">
        <f t="shared" si="35"/>
        <v>Point</v>
      </c>
    </row>
    <row r="33" spans="3:32" ht="13.5" thickBot="1">
      <c r="C33" s="56">
        <v>5</v>
      </c>
      <c r="D33" s="62">
        <f t="shared" si="36"/>
        <v>5</v>
      </c>
      <c r="E33" s="37"/>
      <c r="F33" s="63" t="str">
        <f t="shared" si="37"/>
        <v>gloria</v>
      </c>
      <c r="G33" s="63" t="str">
        <f t="shared" si="38"/>
        <v>allasia</v>
      </c>
      <c r="H33" s="63" t="str">
        <f t="shared" si="39"/>
        <v>bruce </v>
      </c>
      <c r="I33" s="37"/>
      <c r="J33" s="37"/>
      <c r="K33" s="115"/>
      <c r="L33" s="117">
        <f t="shared" si="40"/>
        <v>21.25</v>
      </c>
      <c r="M33" s="32">
        <f t="shared" si="41"/>
        <v>20.75</v>
      </c>
      <c r="N33" s="32">
        <f t="shared" si="42"/>
        <v>20.5</v>
      </c>
      <c r="O33" s="120">
        <f t="shared" si="43"/>
        <v>20.75</v>
      </c>
      <c r="P33" s="117">
        <f t="shared" si="44"/>
        <v>20</v>
      </c>
      <c r="Q33" s="32">
        <f t="shared" si="45"/>
        <v>19.25</v>
      </c>
      <c r="R33" s="32">
        <f t="shared" si="46"/>
        <v>20</v>
      </c>
      <c r="S33" s="120">
        <f t="shared" si="47"/>
        <v>20</v>
      </c>
      <c r="T33" s="132">
        <f t="shared" si="48"/>
        <v>162.5</v>
      </c>
      <c r="U33" s="117">
        <f t="shared" si="49"/>
        <v>0.3</v>
      </c>
      <c r="V33" s="32">
        <f t="shared" si="34"/>
        <v>0</v>
      </c>
      <c r="W33" s="32">
        <f t="shared" si="50"/>
        <v>0</v>
      </c>
      <c r="X33" s="32">
        <f t="shared" si="51"/>
        <v>0</v>
      </c>
      <c r="Y33" s="32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0.3</v>
      </c>
      <c r="AC33" s="255">
        <f t="shared" si="56"/>
        <v>162.2</v>
      </c>
      <c r="AD33" s="60">
        <f t="shared" si="57"/>
        <v>213</v>
      </c>
      <c r="AE33" s="61">
        <f t="shared" si="58"/>
        <v>0.9350050439544603</v>
      </c>
      <c r="AF33" s="107" t="str">
        <f t="shared" si="35"/>
        <v>Point</v>
      </c>
    </row>
    <row r="34" spans="3:32" ht="13.5" thickBot="1">
      <c r="C34" s="56">
        <v>6</v>
      </c>
      <c r="D34" s="62">
        <f t="shared" si="36"/>
        <v>6</v>
      </c>
      <c r="E34" s="37"/>
      <c r="F34" s="63" t="str">
        <f t="shared" si="37"/>
        <v>simone</v>
      </c>
      <c r="G34" s="63" t="str">
        <f t="shared" si="38"/>
        <v>gori</v>
      </c>
      <c r="H34" s="63" t="str">
        <f t="shared" si="39"/>
        <v>speed</v>
      </c>
      <c r="I34" s="37"/>
      <c r="J34" s="37"/>
      <c r="K34" s="115"/>
      <c r="L34" s="117">
        <f t="shared" si="40"/>
        <v>20.5</v>
      </c>
      <c r="M34" s="32">
        <f t="shared" si="41"/>
        <v>20.25</v>
      </c>
      <c r="N34" s="32">
        <f t="shared" si="42"/>
        <v>21.5</v>
      </c>
      <c r="O34" s="120">
        <f t="shared" si="43"/>
        <v>20.75</v>
      </c>
      <c r="P34" s="117">
        <f t="shared" si="44"/>
        <v>19.25</v>
      </c>
      <c r="Q34" s="32">
        <f t="shared" si="45"/>
        <v>18.75</v>
      </c>
      <c r="R34" s="32">
        <f t="shared" si="46"/>
        <v>18.75</v>
      </c>
      <c r="S34" s="120">
        <f t="shared" si="47"/>
        <v>19.75</v>
      </c>
      <c r="T34" s="132">
        <f t="shared" si="48"/>
        <v>159.5</v>
      </c>
      <c r="U34" s="117">
        <f t="shared" si="49"/>
        <v>0.07500000000000001</v>
      </c>
      <c r="V34" s="32">
        <f t="shared" si="34"/>
        <v>0</v>
      </c>
      <c r="W34" s="32">
        <f t="shared" si="50"/>
        <v>0</v>
      </c>
      <c r="X34" s="32">
        <f t="shared" si="51"/>
        <v>0</v>
      </c>
      <c r="Y34" s="32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0.07500000000000001</v>
      </c>
      <c r="AC34" s="255">
        <f t="shared" si="56"/>
        <v>159.425</v>
      </c>
      <c r="AD34" s="60">
        <f t="shared" si="57"/>
        <v>203</v>
      </c>
      <c r="AE34" s="61">
        <f t="shared" si="58"/>
        <v>0.9190085026660904</v>
      </c>
      <c r="AF34" s="107" t="str">
        <f t="shared" si="35"/>
        <v>Point</v>
      </c>
    </row>
    <row r="35" spans="3:32" ht="13.5" thickBot="1">
      <c r="C35" s="56">
        <v>7</v>
      </c>
      <c r="D35" s="62">
        <f t="shared" si="36"/>
        <v>7</v>
      </c>
      <c r="E35" s="37"/>
      <c r="F35" s="63" t="str">
        <f t="shared" si="37"/>
        <v>davide</v>
      </c>
      <c r="G35" s="63" t="str">
        <f t="shared" si="38"/>
        <v>alboraletti</v>
      </c>
      <c r="H35" s="63" t="str">
        <f t="shared" si="39"/>
        <v>arya</v>
      </c>
      <c r="I35" s="37"/>
      <c r="J35" s="37"/>
      <c r="K35" s="115"/>
      <c r="L35" s="117">
        <f t="shared" si="40"/>
        <v>20</v>
      </c>
      <c r="M35" s="32">
        <f t="shared" si="41"/>
        <v>20.25</v>
      </c>
      <c r="N35" s="32">
        <f t="shared" si="42"/>
        <v>21.25</v>
      </c>
      <c r="O35" s="120">
        <f t="shared" si="43"/>
        <v>19.75</v>
      </c>
      <c r="P35" s="117">
        <f t="shared" si="44"/>
        <v>19</v>
      </c>
      <c r="Q35" s="32">
        <f t="shared" si="45"/>
        <v>18.5</v>
      </c>
      <c r="R35" s="32">
        <f t="shared" si="46"/>
        <v>18.75</v>
      </c>
      <c r="S35" s="120">
        <f t="shared" si="47"/>
        <v>19.25</v>
      </c>
      <c r="T35" s="132">
        <f t="shared" si="48"/>
        <v>156.75</v>
      </c>
      <c r="U35" s="117">
        <f t="shared" si="49"/>
        <v>0</v>
      </c>
      <c r="V35" s="32">
        <f t="shared" si="34"/>
        <v>0</v>
      </c>
      <c r="W35" s="32">
        <f t="shared" si="50"/>
        <v>0</v>
      </c>
      <c r="X35" s="32">
        <f t="shared" si="51"/>
        <v>0</v>
      </c>
      <c r="Y35" s="32">
        <f t="shared" si="52"/>
        <v>0</v>
      </c>
      <c r="Z35" s="120">
        <f t="shared" si="53"/>
        <v>0</v>
      </c>
      <c r="AA35" s="124" t="str">
        <f t="shared" si="54"/>
        <v>-</v>
      </c>
      <c r="AB35" s="122">
        <f t="shared" si="55"/>
        <v>0</v>
      </c>
      <c r="AC35" s="255">
        <f t="shared" si="56"/>
        <v>156.75</v>
      </c>
      <c r="AD35" s="60">
        <f t="shared" si="57"/>
        <v>211</v>
      </c>
      <c r="AE35" s="61">
        <f t="shared" si="58"/>
        <v>0.9035884133160398</v>
      </c>
      <c r="AF35" s="107" t="str">
        <f t="shared" si="35"/>
        <v>Point</v>
      </c>
    </row>
    <row r="36" spans="3:32" ht="13.5" thickBot="1">
      <c r="C36" s="56">
        <v>8</v>
      </c>
      <c r="D36" s="62">
        <f t="shared" si="36"/>
        <v>8</v>
      </c>
      <c r="E36" s="37"/>
      <c r="F36" s="63" t="str">
        <f t="shared" si="37"/>
        <v>claudia</v>
      </c>
      <c r="G36" s="63" t="str">
        <f t="shared" si="38"/>
        <v>bruschi</v>
      </c>
      <c r="H36" s="63" t="str">
        <f t="shared" si="39"/>
        <v>rocky</v>
      </c>
      <c r="I36" s="37"/>
      <c r="J36" s="37"/>
      <c r="K36" s="115"/>
      <c r="L36" s="117">
        <f t="shared" si="40"/>
        <v>20</v>
      </c>
      <c r="M36" s="32">
        <f t="shared" si="41"/>
        <v>20.25</v>
      </c>
      <c r="N36" s="32">
        <f t="shared" si="42"/>
        <v>21.75</v>
      </c>
      <c r="O36" s="120">
        <f t="shared" si="43"/>
        <v>20</v>
      </c>
      <c r="P36" s="117">
        <f t="shared" si="44"/>
        <v>19.25</v>
      </c>
      <c r="Q36" s="32">
        <f t="shared" si="45"/>
        <v>19</v>
      </c>
      <c r="R36" s="32">
        <f t="shared" si="46"/>
        <v>19.75</v>
      </c>
      <c r="S36" s="120">
        <f t="shared" si="47"/>
        <v>21.25</v>
      </c>
      <c r="T36" s="132">
        <f t="shared" si="48"/>
        <v>161.25</v>
      </c>
      <c r="U36" s="117">
        <f t="shared" si="49"/>
        <v>6.05</v>
      </c>
      <c r="V36" s="32">
        <f t="shared" si="34"/>
        <v>0</v>
      </c>
      <c r="W36" s="32">
        <f t="shared" si="50"/>
        <v>0</v>
      </c>
      <c r="X36" s="32">
        <f t="shared" si="51"/>
        <v>0</v>
      </c>
      <c r="Y36" s="32">
        <f t="shared" si="52"/>
        <v>0</v>
      </c>
      <c r="Z36" s="120">
        <f t="shared" si="53"/>
        <v>0</v>
      </c>
      <c r="AA36" s="124" t="str">
        <f t="shared" si="54"/>
        <v>-</v>
      </c>
      <c r="AB36" s="122">
        <f t="shared" si="55"/>
        <v>6.05</v>
      </c>
      <c r="AC36" s="255">
        <f t="shared" si="56"/>
        <v>155.2</v>
      </c>
      <c r="AD36" s="60">
        <f t="shared" si="57"/>
        <v>209</v>
      </c>
      <c r="AE36" s="61">
        <f t="shared" si="58"/>
        <v>0.8946534082720853</v>
      </c>
      <c r="AF36" s="107" t="str">
        <f t="shared" si="35"/>
        <v>Point</v>
      </c>
    </row>
    <row r="37" spans="3:32" ht="13.5" thickBot="1">
      <c r="C37" s="56">
        <v>9</v>
      </c>
      <c r="D37" s="62">
        <f t="shared" si="36"/>
        <v>9</v>
      </c>
      <c r="E37" s="37"/>
      <c r="F37" s="63" t="str">
        <f t="shared" si="37"/>
        <v>martina</v>
      </c>
      <c r="G37" s="63" t="str">
        <f t="shared" si="38"/>
        <v>fiaschi</v>
      </c>
      <c r="H37" s="63" t="str">
        <f t="shared" si="39"/>
        <v>naran</v>
      </c>
      <c r="I37" s="37"/>
      <c r="J37" s="37"/>
      <c r="K37" s="115"/>
      <c r="L37" s="117">
        <f t="shared" si="40"/>
        <v>19.75</v>
      </c>
      <c r="M37" s="32">
        <f t="shared" si="41"/>
        <v>19</v>
      </c>
      <c r="N37" s="32">
        <f t="shared" si="42"/>
        <v>19.75</v>
      </c>
      <c r="O37" s="120">
        <f t="shared" si="43"/>
        <v>19.5</v>
      </c>
      <c r="P37" s="117">
        <f t="shared" si="44"/>
        <v>19.75</v>
      </c>
      <c r="Q37" s="32">
        <f t="shared" si="45"/>
        <v>18.75</v>
      </c>
      <c r="R37" s="32">
        <f t="shared" si="46"/>
        <v>19</v>
      </c>
      <c r="S37" s="120">
        <f t="shared" si="47"/>
        <v>19.5</v>
      </c>
      <c r="T37" s="132">
        <f t="shared" si="48"/>
        <v>155</v>
      </c>
      <c r="U37" s="117">
        <f t="shared" si="49"/>
        <v>0.025</v>
      </c>
      <c r="V37" s="32">
        <f t="shared" si="34"/>
        <v>0</v>
      </c>
      <c r="W37" s="32">
        <f t="shared" si="50"/>
        <v>0</v>
      </c>
      <c r="X37" s="32">
        <f t="shared" si="51"/>
        <v>0</v>
      </c>
      <c r="Y37" s="32">
        <f t="shared" si="52"/>
        <v>0</v>
      </c>
      <c r="Z37" s="120">
        <f t="shared" si="53"/>
        <v>0</v>
      </c>
      <c r="AA37" s="124" t="str">
        <f t="shared" si="54"/>
        <v>-</v>
      </c>
      <c r="AB37" s="122">
        <f t="shared" si="55"/>
        <v>0.025</v>
      </c>
      <c r="AC37" s="255">
        <f t="shared" si="56"/>
        <v>154.975</v>
      </c>
      <c r="AD37" s="60">
        <f t="shared" si="57"/>
        <v>212</v>
      </c>
      <c r="AE37" s="61">
        <f t="shared" si="58"/>
        <v>0.8933563914108661</v>
      </c>
      <c r="AF37" s="107" t="str">
        <f t="shared" si="35"/>
        <v>Point</v>
      </c>
    </row>
    <row r="38" spans="3:32" ht="13.5" thickBot="1">
      <c r="C38" s="56">
        <v>10</v>
      </c>
      <c r="D38" s="62">
        <f t="shared" si="36"/>
        <v>10</v>
      </c>
      <c r="E38" s="37"/>
      <c r="F38" s="63" t="str">
        <f t="shared" si="37"/>
        <v>gabriele</v>
      </c>
      <c r="G38" s="63" t="str">
        <f t="shared" si="38"/>
        <v>orlandi</v>
      </c>
      <c r="H38" s="63" t="str">
        <f t="shared" si="39"/>
        <v>oliver</v>
      </c>
      <c r="I38" s="37"/>
      <c r="J38" s="37"/>
      <c r="K38" s="115"/>
      <c r="L38" s="117">
        <f t="shared" si="40"/>
        <v>20.25</v>
      </c>
      <c r="M38" s="32">
        <f t="shared" si="41"/>
        <v>20</v>
      </c>
      <c r="N38" s="32">
        <f t="shared" si="42"/>
        <v>22</v>
      </c>
      <c r="O38" s="120">
        <f t="shared" si="43"/>
        <v>19.25</v>
      </c>
      <c r="P38" s="117">
        <f t="shared" si="44"/>
        <v>18.75</v>
      </c>
      <c r="Q38" s="32">
        <f t="shared" si="45"/>
        <v>18.25</v>
      </c>
      <c r="R38" s="32">
        <f t="shared" si="46"/>
        <v>18.5</v>
      </c>
      <c r="S38" s="120">
        <f t="shared" si="47"/>
        <v>18.75</v>
      </c>
      <c r="T38" s="132">
        <f t="shared" si="48"/>
        <v>155.75</v>
      </c>
      <c r="U38" s="117">
        <f t="shared" si="49"/>
        <v>1.275</v>
      </c>
      <c r="V38" s="32">
        <f t="shared" si="34"/>
        <v>0</v>
      </c>
      <c r="W38" s="32">
        <f t="shared" si="50"/>
        <v>0</v>
      </c>
      <c r="X38" s="32">
        <f t="shared" si="51"/>
        <v>0</v>
      </c>
      <c r="Y38" s="32">
        <f t="shared" si="52"/>
        <v>0</v>
      </c>
      <c r="Z38" s="120">
        <f t="shared" si="53"/>
        <v>0</v>
      </c>
      <c r="AA38" s="124" t="str">
        <f t="shared" si="54"/>
        <v>-</v>
      </c>
      <c r="AB38" s="122">
        <f t="shared" si="55"/>
        <v>1.275</v>
      </c>
      <c r="AC38" s="255">
        <f t="shared" si="56"/>
        <v>154.475</v>
      </c>
      <c r="AD38" s="60">
        <f t="shared" si="57"/>
        <v>207</v>
      </c>
      <c r="AE38" s="61">
        <f t="shared" si="58"/>
        <v>0.8904741317192679</v>
      </c>
      <c r="AF38" s="107" t="str">
        <f t="shared" si="35"/>
        <v>Point</v>
      </c>
    </row>
    <row r="39" spans="3:32" ht="13.5" thickBot="1">
      <c r="C39" s="56">
        <v>11</v>
      </c>
      <c r="D39" s="62">
        <f t="shared" si="36"/>
        <v>11</v>
      </c>
      <c r="E39" s="37"/>
      <c r="F39" s="63" t="str">
        <f t="shared" si="37"/>
        <v>gianni</v>
      </c>
      <c r="G39" s="63" t="str">
        <f t="shared" si="38"/>
        <v>orlandi</v>
      </c>
      <c r="H39" s="63" t="str">
        <f t="shared" si="39"/>
        <v>bolt</v>
      </c>
      <c r="I39" s="37"/>
      <c r="J39" s="37"/>
      <c r="K39" s="115"/>
      <c r="L39" s="117">
        <f t="shared" si="40"/>
        <v>18.25</v>
      </c>
      <c r="M39" s="32">
        <f t="shared" si="41"/>
        <v>18</v>
      </c>
      <c r="N39" s="32">
        <f t="shared" si="42"/>
        <v>18.75</v>
      </c>
      <c r="O39" s="120">
        <f t="shared" si="43"/>
        <v>20.25</v>
      </c>
      <c r="P39" s="117">
        <f t="shared" si="44"/>
        <v>18.75</v>
      </c>
      <c r="Q39" s="32">
        <f t="shared" si="45"/>
        <v>17.75</v>
      </c>
      <c r="R39" s="32">
        <f t="shared" si="46"/>
        <v>19.25</v>
      </c>
      <c r="S39" s="120">
        <f t="shared" si="47"/>
        <v>20.75</v>
      </c>
      <c r="T39" s="132">
        <f t="shared" si="48"/>
        <v>151.75</v>
      </c>
      <c r="U39" s="117">
        <f t="shared" si="49"/>
        <v>0.1</v>
      </c>
      <c r="V39" s="32">
        <f t="shared" si="34"/>
        <v>0</v>
      </c>
      <c r="W39" s="32">
        <f t="shared" si="50"/>
        <v>0.5</v>
      </c>
      <c r="X39" s="32">
        <f t="shared" si="51"/>
        <v>0</v>
      </c>
      <c r="Y39" s="32">
        <f t="shared" si="52"/>
        <v>0</v>
      </c>
      <c r="Z39" s="120">
        <f t="shared" si="53"/>
        <v>0</v>
      </c>
      <c r="AA39" s="124" t="str">
        <f t="shared" si="54"/>
        <v>-</v>
      </c>
      <c r="AB39" s="122">
        <f t="shared" si="55"/>
        <v>0.6</v>
      </c>
      <c r="AC39" s="255">
        <f t="shared" si="56"/>
        <v>151.15</v>
      </c>
      <c r="AD39" s="60">
        <f t="shared" si="57"/>
        <v>202</v>
      </c>
      <c r="AE39" s="61">
        <f t="shared" si="58"/>
        <v>0.8713071047701398</v>
      </c>
      <c r="AF39" s="107" t="str">
        <f t="shared" si="35"/>
        <v>Point</v>
      </c>
    </row>
    <row r="40" spans="3:32" ht="12.75">
      <c r="C40" s="56">
        <v>12</v>
      </c>
      <c r="D40" s="62">
        <f t="shared" si="36"/>
        <v>12</v>
      </c>
      <c r="E40" s="37"/>
      <c r="F40" s="63" t="str">
        <f t="shared" si="37"/>
        <v>monika</v>
      </c>
      <c r="G40" s="63" t="str">
        <f t="shared" si="38"/>
        <v>siegl</v>
      </c>
      <c r="H40" s="63" t="str">
        <f t="shared" si="39"/>
        <v>lilly</v>
      </c>
      <c r="I40" s="37"/>
      <c r="J40" s="37"/>
      <c r="K40" s="115"/>
      <c r="L40" s="117">
        <f t="shared" si="40"/>
        <v>13.25</v>
      </c>
      <c r="M40" s="32">
        <f t="shared" si="41"/>
        <v>12</v>
      </c>
      <c r="N40" s="32">
        <f t="shared" si="42"/>
        <v>15.5</v>
      </c>
      <c r="O40" s="120">
        <f t="shared" si="43"/>
        <v>13.25</v>
      </c>
      <c r="P40" s="117">
        <f t="shared" si="44"/>
        <v>9.75</v>
      </c>
      <c r="Q40" s="32">
        <f t="shared" si="45"/>
        <v>10</v>
      </c>
      <c r="R40" s="32">
        <f t="shared" si="46"/>
        <v>9.75</v>
      </c>
      <c r="S40" s="120">
        <f t="shared" si="47"/>
        <v>9.25</v>
      </c>
      <c r="T40" s="132">
        <f t="shared" si="48"/>
        <v>92.75</v>
      </c>
      <c r="U40" s="117">
        <f t="shared" si="49"/>
        <v>0</v>
      </c>
      <c r="V40" s="32">
        <f t="shared" si="34"/>
        <v>0</v>
      </c>
      <c r="W40" s="32">
        <f t="shared" si="50"/>
        <v>0</v>
      </c>
      <c r="X40" s="32">
        <f t="shared" si="51"/>
        <v>0</v>
      </c>
      <c r="Y40" s="32">
        <f t="shared" si="52"/>
        <v>0</v>
      </c>
      <c r="Z40" s="120">
        <f t="shared" si="53"/>
        <v>0.5</v>
      </c>
      <c r="AA40" s="124" t="str">
        <f t="shared" si="54"/>
        <v>-</v>
      </c>
      <c r="AB40" s="122">
        <f t="shared" si="55"/>
        <v>0.5</v>
      </c>
      <c r="AC40" s="255">
        <f t="shared" si="56"/>
        <v>92.25</v>
      </c>
      <c r="AD40" s="60">
        <f t="shared" si="57"/>
        <v>208</v>
      </c>
      <c r="AE40" s="61">
        <f t="shared" si="58"/>
        <v>0.5317769130998703</v>
      </c>
      <c r="AF40" s="107" t="str">
        <f t="shared" si="35"/>
        <v>-</v>
      </c>
    </row>
  </sheetData>
  <sheetProtection password="CF7A" sheet="1" objects="1" scenarios="1"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C1:DZ39"/>
  <sheetViews>
    <sheetView zoomScalePageLayoutView="0" workbookViewId="0" topLeftCell="C28">
      <selection activeCell="AC37" sqref="AC37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8.140625" style="0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42187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60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" customHeight="1">
      <c r="C3" s="14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169.36666666666665</v>
      </c>
      <c r="DY3" s="93" t="s">
        <v>39</v>
      </c>
      <c r="DZ3" s="14"/>
    </row>
    <row r="4" spans="3:130" ht="12.75">
      <c r="C4" s="14"/>
      <c r="D4" s="21">
        <f>classi!B173</f>
        <v>214</v>
      </c>
      <c r="E4" s="22"/>
      <c r="F4" s="23" t="str">
        <f>classi!C173</f>
        <v>lucilla</v>
      </c>
      <c r="G4" s="23" t="str">
        <f>classi!D173</f>
        <v>ronconi</v>
      </c>
      <c r="H4" s="238" t="str">
        <f>classi!G173</f>
        <v>rusty</v>
      </c>
      <c r="I4" s="228"/>
      <c r="J4" s="24"/>
      <c r="K4" s="23"/>
      <c r="L4" s="25">
        <v>22</v>
      </c>
      <c r="M4" s="25">
        <v>19</v>
      </c>
      <c r="N4" s="25">
        <v>21</v>
      </c>
      <c r="O4" s="129"/>
      <c r="P4" s="26">
        <f aca="true" t="shared" si="0" ref="P4:P23">AVERAGE(L4:O4)</f>
        <v>20.666666666666668</v>
      </c>
      <c r="Q4" s="25">
        <v>23</v>
      </c>
      <c r="R4" s="25">
        <v>17</v>
      </c>
      <c r="S4" s="25">
        <v>20</v>
      </c>
      <c r="T4" s="129"/>
      <c r="U4" s="26">
        <f aca="true" t="shared" si="1" ref="U4:U23">AVERAGE(Q4:T4)</f>
        <v>20</v>
      </c>
      <c r="V4" s="25">
        <v>25</v>
      </c>
      <c r="W4" s="25">
        <v>17</v>
      </c>
      <c r="X4" s="25">
        <v>19</v>
      </c>
      <c r="Y4" s="129"/>
      <c r="Z4" s="26">
        <f aca="true" t="shared" si="2" ref="Z4:Z23">AVERAGE(V4:Y4)</f>
        <v>20.333333333333332</v>
      </c>
      <c r="AA4" s="25">
        <v>22</v>
      </c>
      <c r="AB4" s="25">
        <v>19</v>
      </c>
      <c r="AC4" s="25">
        <v>18</v>
      </c>
      <c r="AD4" s="129"/>
      <c r="AE4" s="26">
        <f aca="true" t="shared" si="3" ref="AE4:AE23">AVERAGE(AA4:AD4)</f>
        <v>19.666666666666668</v>
      </c>
      <c r="AF4" s="25">
        <v>21</v>
      </c>
      <c r="AG4" s="25">
        <v>18</v>
      </c>
      <c r="AH4" s="25">
        <v>18</v>
      </c>
      <c r="AI4" s="129"/>
      <c r="AJ4" s="26">
        <f aca="true" t="shared" si="4" ref="AJ4:AJ23">AVERAGE(AF4:AI4)</f>
        <v>19</v>
      </c>
      <c r="AK4" s="25">
        <v>20</v>
      </c>
      <c r="AL4" s="25">
        <v>18</v>
      </c>
      <c r="AM4" s="25">
        <v>19</v>
      </c>
      <c r="AN4" s="129"/>
      <c r="AO4" s="26">
        <f aca="true" t="shared" si="5" ref="AO4:AO23">AVERAGE(AK4:AN4)</f>
        <v>19</v>
      </c>
      <c r="AP4" s="25">
        <v>22</v>
      </c>
      <c r="AQ4" s="25">
        <v>20</v>
      </c>
      <c r="AR4" s="25">
        <v>20</v>
      </c>
      <c r="AS4" s="129"/>
      <c r="AT4" s="26">
        <f aca="true" t="shared" si="6" ref="AT4:AT23">AVERAGE(AP4:AS4)</f>
        <v>20.666666666666668</v>
      </c>
      <c r="AU4" s="25">
        <v>22</v>
      </c>
      <c r="AV4" s="25">
        <v>19</v>
      </c>
      <c r="AW4" s="25">
        <v>19</v>
      </c>
      <c r="AX4" s="129"/>
      <c r="AY4" s="26">
        <f aca="true" t="shared" si="7" ref="AY4:AY23">AVERAGE(AU4:AX4)</f>
        <v>20</v>
      </c>
      <c r="AZ4" s="27">
        <f aca="true" t="shared" si="8" ref="AZ4:AZ23">P4+U4+Z4+AE4+AJ4+AO4+AT4+AY4</f>
        <v>159.33333333333334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159.33333333333334</v>
      </c>
      <c r="DJ4" s="88">
        <f aca="true" t="shared" si="17" ref="DJ4:DJ23">RANK(DI4,$DI$4:$DI$23,0)</f>
        <v>3</v>
      </c>
      <c r="DK4" s="81">
        <f aca="true" t="shared" si="18" ref="DK4:DK23">P4</f>
        <v>20.666666666666668</v>
      </c>
      <c r="DL4" s="33">
        <f aca="true" t="shared" si="19" ref="DL4:DL23">DI4*10^3+DK4</f>
        <v>159354</v>
      </c>
      <c r="DM4" s="34">
        <f aca="true" t="shared" si="20" ref="DM4:DM23">RANK(DL4,$DL$4:$DL$23,0)</f>
        <v>3</v>
      </c>
      <c r="DN4" s="33">
        <f aca="true" t="shared" si="21" ref="DN4:DN23">AJ4</f>
        <v>19</v>
      </c>
      <c r="DO4" s="33">
        <f aca="true" t="shared" si="22" ref="DO4:DO23">(DI4*10^3+DK4)*10^3+DN4</f>
        <v>159354019</v>
      </c>
      <c r="DP4" s="34">
        <f aca="true" t="shared" si="23" ref="DP4:DP23">RANK(DO4,$DO$4:$DO$23,0)</f>
        <v>3</v>
      </c>
      <c r="DQ4" s="35">
        <f aca="true" t="shared" si="24" ref="DQ4:DQ23">U4</f>
        <v>20</v>
      </c>
      <c r="DR4" s="35">
        <f aca="true" t="shared" si="25" ref="DR4:DR24">((DI4*10^3+DK4)*10^3+DN4)*10^3+DQ4</f>
        <v>159354019020</v>
      </c>
      <c r="DS4" s="34">
        <f aca="true" t="shared" si="26" ref="DS4:DS23">RANK(DR4,$DR$4:$DR$23,0)</f>
        <v>3</v>
      </c>
      <c r="DT4" s="35">
        <f aca="true" t="shared" si="27" ref="DT4:DT23">AO4</f>
        <v>19</v>
      </c>
      <c r="DU4" s="35">
        <f aca="true" t="shared" si="28" ref="DU4:DU23">(((DI4*10^3+DK4)*10^3+DN4)*10^3+DQ4)*10^3+DT4</f>
        <v>159354019020019</v>
      </c>
      <c r="DV4" s="34">
        <f aca="true" t="shared" si="29" ref="DV4:DV23">IF(F4&gt;0,RANK(DU4,$DU$4:$DU$23,0),20)</f>
        <v>3</v>
      </c>
      <c r="DW4" s="35">
        <f>IF(DV4&lt;&gt;20,RANK(DV4,$DV$4:$DV$23,1)+COUNTIF(DV$4:DV4,DV4)-1,20)</f>
        <v>3</v>
      </c>
      <c r="DX4" s="36">
        <f aca="true" t="shared" si="30" ref="DX4:DX23">DI4/$DX$3</f>
        <v>0.9407596929738242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classi!B174</f>
        <v>216</v>
      </c>
      <c r="E5" s="37"/>
      <c r="F5" s="23" t="str">
        <f>classi!C174</f>
        <v>dan</v>
      </c>
      <c r="G5" s="23" t="str">
        <f>classi!D174</f>
        <v>daragiu</v>
      </c>
      <c r="H5" s="238" t="str">
        <f>classi!G174</f>
        <v>reyna</v>
      </c>
      <c r="I5" s="229"/>
      <c r="J5" s="37"/>
      <c r="K5" s="37"/>
      <c r="L5" s="25">
        <v>21</v>
      </c>
      <c r="M5" s="25">
        <v>18</v>
      </c>
      <c r="N5" s="25">
        <v>17</v>
      </c>
      <c r="O5" s="129"/>
      <c r="P5" s="26">
        <f t="shared" si="0"/>
        <v>18.666666666666668</v>
      </c>
      <c r="Q5" s="25">
        <v>19</v>
      </c>
      <c r="R5" s="25">
        <v>21</v>
      </c>
      <c r="S5" s="25">
        <v>18</v>
      </c>
      <c r="T5" s="129"/>
      <c r="U5" s="26">
        <f t="shared" si="1"/>
        <v>19.333333333333332</v>
      </c>
      <c r="V5" s="25">
        <v>19</v>
      </c>
      <c r="W5" s="25">
        <v>19</v>
      </c>
      <c r="X5" s="25">
        <v>19</v>
      </c>
      <c r="Y5" s="129"/>
      <c r="Z5" s="26">
        <f t="shared" si="2"/>
        <v>19</v>
      </c>
      <c r="AA5" s="25">
        <v>19</v>
      </c>
      <c r="AB5" s="25">
        <v>18</v>
      </c>
      <c r="AC5" s="25">
        <v>17</v>
      </c>
      <c r="AD5" s="129"/>
      <c r="AE5" s="26">
        <f t="shared" si="3"/>
        <v>18</v>
      </c>
      <c r="AF5" s="25">
        <v>20</v>
      </c>
      <c r="AG5" s="25">
        <v>16</v>
      </c>
      <c r="AH5" s="25">
        <v>16</v>
      </c>
      <c r="AI5" s="129"/>
      <c r="AJ5" s="26">
        <f t="shared" si="4"/>
        <v>17.333333333333332</v>
      </c>
      <c r="AK5" s="25">
        <v>19</v>
      </c>
      <c r="AL5" s="25">
        <v>16</v>
      </c>
      <c r="AM5" s="25">
        <v>15</v>
      </c>
      <c r="AN5" s="129"/>
      <c r="AO5" s="26">
        <f t="shared" si="5"/>
        <v>16.666666666666668</v>
      </c>
      <c r="AP5" s="25">
        <v>16</v>
      </c>
      <c r="AQ5" s="25">
        <v>20</v>
      </c>
      <c r="AR5" s="25">
        <v>16</v>
      </c>
      <c r="AS5" s="129"/>
      <c r="AT5" s="26">
        <f t="shared" si="6"/>
        <v>17.333333333333332</v>
      </c>
      <c r="AU5" s="25">
        <v>16</v>
      </c>
      <c r="AV5" s="25">
        <v>19</v>
      </c>
      <c r="AW5" s="25">
        <v>17</v>
      </c>
      <c r="AX5" s="129"/>
      <c r="AY5" s="26">
        <f t="shared" si="7"/>
        <v>17.333333333333332</v>
      </c>
      <c r="AZ5" s="27">
        <f t="shared" si="8"/>
        <v>143.66666666666666</v>
      </c>
      <c r="BA5" s="28">
        <v>8</v>
      </c>
      <c r="BB5" s="28">
        <v>9</v>
      </c>
      <c r="BC5" s="28">
        <v>9</v>
      </c>
      <c r="BD5" s="133"/>
      <c r="BE5" s="26">
        <f t="shared" si="9"/>
        <v>8.666666666666666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8.666666666666666</v>
      </c>
      <c r="DI5" s="32">
        <f t="shared" si="16"/>
        <v>135</v>
      </c>
      <c r="DJ5" s="88">
        <f t="shared" si="17"/>
        <v>9</v>
      </c>
      <c r="DK5" s="81">
        <f t="shared" si="18"/>
        <v>18.666666666666668</v>
      </c>
      <c r="DL5" s="33">
        <f t="shared" si="19"/>
        <v>135018.66666666666</v>
      </c>
      <c r="DM5" s="34">
        <f t="shared" si="20"/>
        <v>9</v>
      </c>
      <c r="DN5" s="33">
        <f t="shared" si="21"/>
        <v>17.333333333333332</v>
      </c>
      <c r="DO5" s="33">
        <f t="shared" si="22"/>
        <v>135018684</v>
      </c>
      <c r="DP5" s="34">
        <f t="shared" si="23"/>
        <v>9</v>
      </c>
      <c r="DQ5" s="35">
        <f t="shared" si="24"/>
        <v>19.333333333333332</v>
      </c>
      <c r="DR5" s="35">
        <f t="shared" si="25"/>
        <v>135018684019.33333</v>
      </c>
      <c r="DS5" s="34">
        <f t="shared" si="26"/>
        <v>9</v>
      </c>
      <c r="DT5" s="35">
        <f t="shared" si="27"/>
        <v>16.666666666666668</v>
      </c>
      <c r="DU5" s="35">
        <f t="shared" si="28"/>
        <v>135018684019350</v>
      </c>
      <c r="DV5" s="34">
        <f t="shared" si="29"/>
        <v>9</v>
      </c>
      <c r="DW5" s="35">
        <f>IF(DV5&lt;&gt;20,RANK(DV5,$DV$4:$DV$23,1)+COUNTIF(DV$4:DV5,DV5)-1,20)</f>
        <v>9</v>
      </c>
      <c r="DX5" s="36">
        <f t="shared" si="30"/>
        <v>0.7970871875615038</v>
      </c>
      <c r="DY5" s="82" t="str">
        <f t="shared" si="31"/>
        <v>-</v>
      </c>
      <c r="DZ5" s="14"/>
    </row>
    <row r="6" spans="3:130" ht="12.75">
      <c r="C6" s="14"/>
      <c r="D6" s="21">
        <f>classi!B175</f>
        <v>217</v>
      </c>
      <c r="E6" s="37"/>
      <c r="F6" s="23" t="str">
        <f>classi!C175</f>
        <v>elisa</v>
      </c>
      <c r="G6" s="23" t="str">
        <f>classi!D175</f>
        <v>laudito</v>
      </c>
      <c r="H6" s="238" t="str">
        <f>classi!G175</f>
        <v>vaniglia</v>
      </c>
      <c r="I6" s="229"/>
      <c r="J6" s="37"/>
      <c r="K6" s="37"/>
      <c r="L6" s="25">
        <v>22</v>
      </c>
      <c r="M6" s="25">
        <v>21</v>
      </c>
      <c r="N6" s="25">
        <v>22</v>
      </c>
      <c r="O6" s="129"/>
      <c r="P6" s="26">
        <f t="shared" si="0"/>
        <v>21.666666666666668</v>
      </c>
      <c r="Q6" s="25">
        <v>23</v>
      </c>
      <c r="R6" s="25">
        <v>22</v>
      </c>
      <c r="S6" s="25">
        <v>23</v>
      </c>
      <c r="T6" s="129"/>
      <c r="U6" s="26">
        <f t="shared" si="1"/>
        <v>22.666666666666668</v>
      </c>
      <c r="V6" s="25">
        <v>23</v>
      </c>
      <c r="W6" s="25">
        <v>20</v>
      </c>
      <c r="X6" s="25">
        <v>23</v>
      </c>
      <c r="Y6" s="129"/>
      <c r="Z6" s="26">
        <f t="shared" si="2"/>
        <v>22</v>
      </c>
      <c r="AA6" s="25">
        <v>20</v>
      </c>
      <c r="AB6" s="25">
        <v>21</v>
      </c>
      <c r="AC6" s="25">
        <v>22</v>
      </c>
      <c r="AD6" s="129"/>
      <c r="AE6" s="26">
        <f t="shared" si="3"/>
        <v>21</v>
      </c>
      <c r="AF6" s="25">
        <v>21</v>
      </c>
      <c r="AG6" s="25">
        <v>20</v>
      </c>
      <c r="AH6" s="25">
        <v>21</v>
      </c>
      <c r="AI6" s="129"/>
      <c r="AJ6" s="26">
        <f t="shared" si="4"/>
        <v>20.666666666666668</v>
      </c>
      <c r="AK6" s="25">
        <v>22</v>
      </c>
      <c r="AL6" s="25">
        <v>21</v>
      </c>
      <c r="AM6" s="25">
        <v>21</v>
      </c>
      <c r="AN6" s="129"/>
      <c r="AO6" s="26">
        <f t="shared" si="5"/>
        <v>21.333333333333332</v>
      </c>
      <c r="AP6" s="25">
        <v>22</v>
      </c>
      <c r="AQ6" s="25">
        <v>20</v>
      </c>
      <c r="AR6" s="25">
        <v>20</v>
      </c>
      <c r="AS6" s="129"/>
      <c r="AT6" s="26">
        <f t="shared" si="6"/>
        <v>20.666666666666668</v>
      </c>
      <c r="AU6" s="25">
        <v>22</v>
      </c>
      <c r="AV6" s="25">
        <v>20</v>
      </c>
      <c r="AW6" s="25">
        <v>20</v>
      </c>
      <c r="AX6" s="129"/>
      <c r="AY6" s="26">
        <f t="shared" si="7"/>
        <v>20.666666666666668</v>
      </c>
      <c r="AZ6" s="27">
        <f t="shared" si="8"/>
        <v>170.66666666666666</v>
      </c>
      <c r="BA6" s="28">
        <v>0.8</v>
      </c>
      <c r="BB6" s="28">
        <v>1.6</v>
      </c>
      <c r="BC6" s="28">
        <v>1.5</v>
      </c>
      <c r="BD6" s="133"/>
      <c r="BE6" s="26">
        <f t="shared" si="9"/>
        <v>1.3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0.8</v>
      </c>
      <c r="DE6" s="177">
        <f t="shared" si="33"/>
        <v>1.6</v>
      </c>
      <c r="DF6" s="177">
        <f t="shared" si="33"/>
        <v>1.5</v>
      </c>
      <c r="DG6" s="149">
        <f t="shared" si="32"/>
        <v>0</v>
      </c>
      <c r="DH6" s="31">
        <f t="shared" si="15"/>
        <v>1.3</v>
      </c>
      <c r="DI6" s="32">
        <f t="shared" si="16"/>
        <v>169.36666666666665</v>
      </c>
      <c r="DJ6" s="88">
        <f t="shared" si="17"/>
        <v>1</v>
      </c>
      <c r="DK6" s="81">
        <f t="shared" si="18"/>
        <v>21.666666666666668</v>
      </c>
      <c r="DL6" s="33">
        <f t="shared" si="19"/>
        <v>169388.3333333333</v>
      </c>
      <c r="DM6" s="34">
        <f t="shared" si="20"/>
        <v>1</v>
      </c>
      <c r="DN6" s="33">
        <f t="shared" si="21"/>
        <v>20.666666666666668</v>
      </c>
      <c r="DO6" s="33">
        <f t="shared" si="22"/>
        <v>169388353.99999997</v>
      </c>
      <c r="DP6" s="34">
        <f t="shared" si="23"/>
        <v>1</v>
      </c>
      <c r="DQ6" s="35">
        <f t="shared" si="24"/>
        <v>22.666666666666668</v>
      </c>
      <c r="DR6" s="35">
        <f t="shared" si="25"/>
        <v>169388354022.66663</v>
      </c>
      <c r="DS6" s="34">
        <f t="shared" si="26"/>
        <v>1</v>
      </c>
      <c r="DT6" s="35">
        <f t="shared" si="27"/>
        <v>21.333333333333332</v>
      </c>
      <c r="DU6" s="35">
        <f t="shared" si="28"/>
        <v>169388354022687.97</v>
      </c>
      <c r="DV6" s="34">
        <f t="shared" si="29"/>
        <v>1</v>
      </c>
      <c r="DW6" s="35">
        <f>IF(DV6&lt;&gt;20,RANK(DV6,$DV$4:$DV$23,1)+COUNTIF(DV$4:DV6,DV6)-1,20)</f>
        <v>1</v>
      </c>
      <c r="DX6" s="36">
        <f t="shared" si="30"/>
        <v>1</v>
      </c>
      <c r="DY6" s="82" t="str">
        <f t="shared" si="31"/>
        <v>-</v>
      </c>
      <c r="DZ6" s="14"/>
    </row>
    <row r="7" spans="3:130" ht="12.75">
      <c r="C7" s="14"/>
      <c r="D7" s="21">
        <f>classi!B176</f>
        <v>218</v>
      </c>
      <c r="E7" s="37"/>
      <c r="F7" s="23" t="str">
        <f>classi!C176</f>
        <v>stefania</v>
      </c>
      <c r="G7" s="23" t="str">
        <f>classi!D176</f>
        <v>gaspari</v>
      </c>
      <c r="H7" s="238" t="str">
        <f>classi!G176</f>
        <v>goccia</v>
      </c>
      <c r="I7" s="229"/>
      <c r="J7" s="37"/>
      <c r="K7" s="37"/>
      <c r="L7" s="25">
        <v>19</v>
      </c>
      <c r="M7" s="25">
        <v>18</v>
      </c>
      <c r="N7" s="25">
        <v>21</v>
      </c>
      <c r="O7" s="129"/>
      <c r="P7" s="26">
        <f t="shared" si="0"/>
        <v>19.333333333333332</v>
      </c>
      <c r="Q7" s="25">
        <v>19</v>
      </c>
      <c r="R7" s="25">
        <v>23</v>
      </c>
      <c r="S7" s="25">
        <v>21</v>
      </c>
      <c r="T7" s="129"/>
      <c r="U7" s="26">
        <f t="shared" si="1"/>
        <v>21</v>
      </c>
      <c r="V7" s="25">
        <v>21</v>
      </c>
      <c r="W7" s="25">
        <v>20</v>
      </c>
      <c r="X7" s="25">
        <v>22</v>
      </c>
      <c r="Y7" s="129"/>
      <c r="Z7" s="26">
        <f t="shared" si="2"/>
        <v>21</v>
      </c>
      <c r="AA7" s="25">
        <v>18</v>
      </c>
      <c r="AB7" s="25">
        <v>20</v>
      </c>
      <c r="AC7" s="25">
        <v>22</v>
      </c>
      <c r="AD7" s="129"/>
      <c r="AE7" s="26">
        <f t="shared" si="3"/>
        <v>20</v>
      </c>
      <c r="AF7" s="25">
        <v>17</v>
      </c>
      <c r="AG7" s="25">
        <v>17</v>
      </c>
      <c r="AH7" s="25">
        <v>17</v>
      </c>
      <c r="AI7" s="129"/>
      <c r="AJ7" s="26">
        <f t="shared" si="4"/>
        <v>17</v>
      </c>
      <c r="AK7" s="25">
        <v>18</v>
      </c>
      <c r="AL7" s="25">
        <v>16</v>
      </c>
      <c r="AM7" s="25">
        <v>15</v>
      </c>
      <c r="AN7" s="129"/>
      <c r="AO7" s="26">
        <f t="shared" si="5"/>
        <v>16.333333333333332</v>
      </c>
      <c r="AP7" s="25">
        <v>19</v>
      </c>
      <c r="AQ7" s="25">
        <v>17</v>
      </c>
      <c r="AR7" s="25">
        <v>18</v>
      </c>
      <c r="AS7" s="129"/>
      <c r="AT7" s="26">
        <f t="shared" si="6"/>
        <v>18</v>
      </c>
      <c r="AU7" s="25">
        <v>18</v>
      </c>
      <c r="AV7" s="25">
        <v>18</v>
      </c>
      <c r="AW7" s="25">
        <v>17</v>
      </c>
      <c r="AX7" s="129"/>
      <c r="AY7" s="26">
        <f t="shared" si="7"/>
        <v>17.666666666666668</v>
      </c>
      <c r="AZ7" s="27">
        <f t="shared" si="8"/>
        <v>150.33333333333331</v>
      </c>
      <c r="BA7" s="28">
        <v>0</v>
      </c>
      <c r="BB7" s="28">
        <v>0</v>
      </c>
      <c r="BC7" s="28">
        <v>0</v>
      </c>
      <c r="BD7" s="133"/>
      <c r="BE7" s="26">
        <f t="shared" si="9"/>
        <v>0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1">
        <f t="shared" si="15"/>
        <v>0</v>
      </c>
      <c r="DI7" s="32">
        <f t="shared" si="16"/>
        <v>150.33333333333331</v>
      </c>
      <c r="DJ7" s="88">
        <f t="shared" si="17"/>
        <v>5</v>
      </c>
      <c r="DK7" s="81">
        <f t="shared" si="18"/>
        <v>19.333333333333332</v>
      </c>
      <c r="DL7" s="33">
        <f t="shared" si="19"/>
        <v>150352.66666666666</v>
      </c>
      <c r="DM7" s="34">
        <f t="shared" si="20"/>
        <v>5</v>
      </c>
      <c r="DN7" s="33">
        <f t="shared" si="21"/>
        <v>17</v>
      </c>
      <c r="DO7" s="33">
        <f t="shared" si="22"/>
        <v>150352683.66666666</v>
      </c>
      <c r="DP7" s="34">
        <f t="shared" si="23"/>
        <v>5</v>
      </c>
      <c r="DQ7" s="35">
        <f t="shared" si="24"/>
        <v>21</v>
      </c>
      <c r="DR7" s="35">
        <f t="shared" si="25"/>
        <v>150352683687.66666</v>
      </c>
      <c r="DS7" s="34">
        <f t="shared" si="26"/>
        <v>5</v>
      </c>
      <c r="DT7" s="35">
        <f t="shared" si="27"/>
        <v>16.333333333333332</v>
      </c>
      <c r="DU7" s="35">
        <f t="shared" si="28"/>
        <v>150352683687683</v>
      </c>
      <c r="DV7" s="34">
        <f t="shared" si="29"/>
        <v>5</v>
      </c>
      <c r="DW7" s="35">
        <f>IF(DV7&lt;&gt;20,RANK(DV7,$DV$4:$DV$23,1)+COUNTIF(DV$4:DV7,DV7)-1,20)</f>
        <v>5</v>
      </c>
      <c r="DX7" s="36">
        <f t="shared" si="30"/>
        <v>0.8876205471363905</v>
      </c>
      <c r="DY7" s="82" t="str">
        <f t="shared" si="31"/>
        <v>-</v>
      </c>
      <c r="DZ7" s="14"/>
    </row>
    <row r="8" spans="3:130" ht="12.75">
      <c r="C8" s="14"/>
      <c r="D8" s="21">
        <f>classi!B177</f>
        <v>219</v>
      </c>
      <c r="E8" s="37"/>
      <c r="F8" s="23" t="str">
        <f>classi!C177</f>
        <v>julia</v>
      </c>
      <c r="G8" s="23" t="str">
        <f>classi!D177</f>
        <v>preusser</v>
      </c>
      <c r="H8" s="238" t="str">
        <f>classi!G177</f>
        <v>jorlik</v>
      </c>
      <c r="I8" s="229"/>
      <c r="J8" s="37"/>
      <c r="K8" s="37"/>
      <c r="L8" s="25">
        <v>18</v>
      </c>
      <c r="M8" s="25">
        <v>19</v>
      </c>
      <c r="N8" s="25">
        <v>20</v>
      </c>
      <c r="O8" s="129"/>
      <c r="P8" s="26">
        <f t="shared" si="0"/>
        <v>19</v>
      </c>
      <c r="Q8" s="25">
        <v>17</v>
      </c>
      <c r="R8" s="25">
        <v>18</v>
      </c>
      <c r="S8" s="25">
        <v>18</v>
      </c>
      <c r="T8" s="129"/>
      <c r="U8" s="26">
        <f t="shared" si="1"/>
        <v>17.666666666666668</v>
      </c>
      <c r="V8" s="25">
        <v>18</v>
      </c>
      <c r="W8" s="25">
        <v>19</v>
      </c>
      <c r="X8" s="25">
        <v>17</v>
      </c>
      <c r="Y8" s="129"/>
      <c r="Z8" s="26">
        <f t="shared" si="2"/>
        <v>18</v>
      </c>
      <c r="AA8" s="25">
        <v>19</v>
      </c>
      <c r="AB8" s="25">
        <v>20</v>
      </c>
      <c r="AC8" s="25">
        <v>16</v>
      </c>
      <c r="AD8" s="129"/>
      <c r="AE8" s="26">
        <f t="shared" si="3"/>
        <v>18.333333333333332</v>
      </c>
      <c r="AF8" s="25">
        <v>18</v>
      </c>
      <c r="AG8" s="25">
        <v>17</v>
      </c>
      <c r="AH8" s="25">
        <v>18</v>
      </c>
      <c r="AI8" s="129"/>
      <c r="AJ8" s="26">
        <f t="shared" si="4"/>
        <v>17.666666666666668</v>
      </c>
      <c r="AK8" s="25">
        <v>16</v>
      </c>
      <c r="AL8" s="25">
        <v>17</v>
      </c>
      <c r="AM8" s="25">
        <v>17</v>
      </c>
      <c r="AN8" s="129"/>
      <c r="AO8" s="26">
        <f t="shared" si="5"/>
        <v>16.666666666666668</v>
      </c>
      <c r="AP8" s="25">
        <v>16</v>
      </c>
      <c r="AQ8" s="25">
        <v>18</v>
      </c>
      <c r="AR8" s="25">
        <v>17</v>
      </c>
      <c r="AS8" s="129"/>
      <c r="AT8" s="26">
        <f t="shared" si="6"/>
        <v>17</v>
      </c>
      <c r="AU8" s="25">
        <v>16</v>
      </c>
      <c r="AV8" s="25">
        <v>17</v>
      </c>
      <c r="AW8" s="25">
        <v>16</v>
      </c>
      <c r="AX8" s="129"/>
      <c r="AY8" s="26">
        <f t="shared" si="7"/>
        <v>16.333333333333332</v>
      </c>
      <c r="AZ8" s="27">
        <f t="shared" si="8"/>
        <v>140.66666666666669</v>
      </c>
      <c r="BA8" s="28">
        <v>1.1</v>
      </c>
      <c r="BB8" s="28">
        <v>1.8</v>
      </c>
      <c r="BC8" s="28">
        <v>1.5</v>
      </c>
      <c r="BD8" s="133"/>
      <c r="BE8" s="26">
        <f t="shared" si="9"/>
        <v>1.4666666666666668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</v>
      </c>
      <c r="CB8" s="30">
        <v>0</v>
      </c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1.1</v>
      </c>
      <c r="DE8" s="177">
        <f t="shared" si="33"/>
        <v>1.8</v>
      </c>
      <c r="DF8" s="177">
        <f t="shared" si="33"/>
        <v>1.5</v>
      </c>
      <c r="DG8" s="149">
        <f t="shared" si="32"/>
        <v>0</v>
      </c>
      <c r="DH8" s="31">
        <f t="shared" si="15"/>
        <v>1.4666666666666668</v>
      </c>
      <c r="DI8" s="32">
        <f t="shared" si="16"/>
        <v>139.20000000000002</v>
      </c>
      <c r="DJ8" s="88">
        <f t="shared" si="17"/>
        <v>8</v>
      </c>
      <c r="DK8" s="81">
        <f t="shared" si="18"/>
        <v>19</v>
      </c>
      <c r="DL8" s="33">
        <f t="shared" si="19"/>
        <v>139219.00000000003</v>
      </c>
      <c r="DM8" s="34">
        <f t="shared" si="20"/>
        <v>8</v>
      </c>
      <c r="DN8" s="33">
        <f t="shared" si="21"/>
        <v>17.666666666666668</v>
      </c>
      <c r="DO8" s="33">
        <f t="shared" si="22"/>
        <v>139219017.6666667</v>
      </c>
      <c r="DP8" s="34">
        <f t="shared" si="23"/>
        <v>8</v>
      </c>
      <c r="DQ8" s="35">
        <f t="shared" si="24"/>
        <v>17.666666666666668</v>
      </c>
      <c r="DR8" s="35">
        <f t="shared" si="25"/>
        <v>139219017684.33334</v>
      </c>
      <c r="DS8" s="34">
        <f t="shared" si="26"/>
        <v>8</v>
      </c>
      <c r="DT8" s="35">
        <f t="shared" si="27"/>
        <v>16.666666666666668</v>
      </c>
      <c r="DU8" s="35">
        <f t="shared" si="28"/>
        <v>139219017684350.02</v>
      </c>
      <c r="DV8" s="34">
        <f t="shared" si="29"/>
        <v>8</v>
      </c>
      <c r="DW8" s="35">
        <f>IF(DV8&lt;&gt;20,RANK(DV8,$DV$4:$DV$23,1)+COUNTIF(DV$4:DV8,DV8)-1,20)</f>
        <v>8</v>
      </c>
      <c r="DX8" s="36">
        <f t="shared" si="30"/>
        <v>0.8218854556189729</v>
      </c>
      <c r="DY8" s="82" t="str">
        <f t="shared" si="31"/>
        <v>-</v>
      </c>
      <c r="DZ8" s="14"/>
    </row>
    <row r="9" spans="3:130" ht="12.75">
      <c r="C9" s="14"/>
      <c r="D9" s="21">
        <f>classi!B178</f>
        <v>220</v>
      </c>
      <c r="E9" s="37"/>
      <c r="F9" s="23" t="str">
        <f>classi!C178</f>
        <v>paola</v>
      </c>
      <c r="G9" s="23" t="str">
        <f>classi!D178</f>
        <v>bencini</v>
      </c>
      <c r="H9" s="238" t="str">
        <f>classi!G178</f>
        <v>neve</v>
      </c>
      <c r="I9" s="229"/>
      <c r="J9" s="37"/>
      <c r="K9" s="37"/>
      <c r="L9" s="25">
        <v>20</v>
      </c>
      <c r="M9" s="25">
        <v>18</v>
      </c>
      <c r="N9" s="25">
        <v>17</v>
      </c>
      <c r="O9" s="129"/>
      <c r="P9" s="26">
        <f t="shared" si="0"/>
        <v>18.333333333333332</v>
      </c>
      <c r="Q9" s="25">
        <v>18</v>
      </c>
      <c r="R9" s="25">
        <v>19</v>
      </c>
      <c r="S9" s="25">
        <v>20</v>
      </c>
      <c r="T9" s="129"/>
      <c r="U9" s="26">
        <f t="shared" si="1"/>
        <v>19</v>
      </c>
      <c r="V9" s="25">
        <v>21</v>
      </c>
      <c r="W9" s="25">
        <v>20</v>
      </c>
      <c r="X9" s="25">
        <v>20</v>
      </c>
      <c r="Y9" s="129"/>
      <c r="Z9" s="26">
        <f t="shared" si="2"/>
        <v>20.333333333333332</v>
      </c>
      <c r="AA9" s="25">
        <v>19</v>
      </c>
      <c r="AB9" s="25">
        <v>19</v>
      </c>
      <c r="AC9" s="25">
        <v>18</v>
      </c>
      <c r="AD9" s="129"/>
      <c r="AE9" s="26">
        <f t="shared" si="3"/>
        <v>18.666666666666668</v>
      </c>
      <c r="AF9" s="25">
        <v>16</v>
      </c>
      <c r="AG9" s="25">
        <v>16</v>
      </c>
      <c r="AH9" s="25">
        <v>16</v>
      </c>
      <c r="AI9" s="129"/>
      <c r="AJ9" s="26">
        <f t="shared" si="4"/>
        <v>16</v>
      </c>
      <c r="AK9" s="25">
        <v>17</v>
      </c>
      <c r="AL9" s="25">
        <v>15</v>
      </c>
      <c r="AM9" s="25">
        <v>15</v>
      </c>
      <c r="AN9" s="129"/>
      <c r="AO9" s="26">
        <f t="shared" si="5"/>
        <v>15.666666666666666</v>
      </c>
      <c r="AP9" s="25">
        <v>18</v>
      </c>
      <c r="AQ9" s="25">
        <v>17</v>
      </c>
      <c r="AR9" s="25">
        <v>16</v>
      </c>
      <c r="AS9" s="129"/>
      <c r="AT9" s="26">
        <f t="shared" si="6"/>
        <v>17</v>
      </c>
      <c r="AU9" s="25">
        <v>17</v>
      </c>
      <c r="AV9" s="25">
        <v>17</v>
      </c>
      <c r="AW9" s="25">
        <v>16</v>
      </c>
      <c r="AX9" s="129"/>
      <c r="AY9" s="26">
        <f t="shared" si="7"/>
        <v>16.666666666666668</v>
      </c>
      <c r="AZ9" s="27">
        <f t="shared" si="8"/>
        <v>141.66666666666666</v>
      </c>
      <c r="BA9" s="28">
        <v>1</v>
      </c>
      <c r="BB9" s="28">
        <v>1.2</v>
      </c>
      <c r="BC9" s="28">
        <v>1.2</v>
      </c>
      <c r="BD9" s="133"/>
      <c r="BE9" s="26">
        <f t="shared" si="9"/>
        <v>1.1333333333333335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1</v>
      </c>
      <c r="DE9" s="177">
        <f t="shared" si="33"/>
        <v>1.2</v>
      </c>
      <c r="DF9" s="177">
        <f t="shared" si="33"/>
        <v>1.2</v>
      </c>
      <c r="DG9" s="149">
        <f t="shared" si="32"/>
        <v>0</v>
      </c>
      <c r="DH9" s="31">
        <f t="shared" si="15"/>
        <v>1.1333333333333335</v>
      </c>
      <c r="DI9" s="32">
        <f t="shared" si="16"/>
        <v>140.53333333333333</v>
      </c>
      <c r="DJ9" s="88">
        <f t="shared" si="17"/>
        <v>7</v>
      </c>
      <c r="DK9" s="81">
        <f t="shared" si="18"/>
        <v>18.333333333333332</v>
      </c>
      <c r="DL9" s="33">
        <f t="shared" si="19"/>
        <v>140551.6666666667</v>
      </c>
      <c r="DM9" s="34">
        <f t="shared" si="20"/>
        <v>7</v>
      </c>
      <c r="DN9" s="33">
        <f t="shared" si="21"/>
        <v>16</v>
      </c>
      <c r="DO9" s="33">
        <f t="shared" si="22"/>
        <v>140551682.6666667</v>
      </c>
      <c r="DP9" s="34">
        <f t="shared" si="23"/>
        <v>7</v>
      </c>
      <c r="DQ9" s="35">
        <f t="shared" si="24"/>
        <v>19</v>
      </c>
      <c r="DR9" s="35">
        <f t="shared" si="25"/>
        <v>140551682685.6667</v>
      </c>
      <c r="DS9" s="34">
        <f t="shared" si="26"/>
        <v>7</v>
      </c>
      <c r="DT9" s="35">
        <f t="shared" si="27"/>
        <v>15.666666666666666</v>
      </c>
      <c r="DU9" s="35">
        <f t="shared" si="28"/>
        <v>140551682685682.36</v>
      </c>
      <c r="DV9" s="34">
        <f t="shared" si="29"/>
        <v>7</v>
      </c>
      <c r="DW9" s="35">
        <f>IF(DV9&lt;&gt;20,RANK(DV9,$DV$4:$DV$23,1)+COUNTIF(DV$4:DV9,DV9)-1,20)</f>
        <v>7</v>
      </c>
      <c r="DX9" s="36">
        <f t="shared" si="30"/>
        <v>0.8297579216689629</v>
      </c>
      <c r="DY9" s="82" t="str">
        <f t="shared" si="31"/>
        <v>-</v>
      </c>
      <c r="DZ9" s="14"/>
    </row>
    <row r="10" spans="3:130" ht="12.75">
      <c r="C10" s="14"/>
      <c r="D10" s="21">
        <f>classi!B179</f>
        <v>222</v>
      </c>
      <c r="E10" s="37"/>
      <c r="F10" s="23" t="str">
        <f>classi!C179</f>
        <v>rachele</v>
      </c>
      <c r="G10" s="23" t="str">
        <f>classi!D179</f>
        <v>tulli</v>
      </c>
      <c r="H10" s="238" t="str">
        <f>classi!G179</f>
        <v>ariel</v>
      </c>
      <c r="I10" s="229"/>
      <c r="J10" s="37"/>
      <c r="K10" s="37"/>
      <c r="L10" s="25">
        <v>20</v>
      </c>
      <c r="M10" s="25">
        <v>20</v>
      </c>
      <c r="N10" s="25">
        <v>21</v>
      </c>
      <c r="O10" s="129"/>
      <c r="P10" s="26">
        <f t="shared" si="0"/>
        <v>20.333333333333332</v>
      </c>
      <c r="Q10" s="25">
        <v>18</v>
      </c>
      <c r="R10" s="25">
        <v>22</v>
      </c>
      <c r="S10" s="25">
        <v>21</v>
      </c>
      <c r="T10" s="129"/>
      <c r="U10" s="26">
        <f t="shared" si="1"/>
        <v>20.333333333333332</v>
      </c>
      <c r="V10" s="25">
        <v>20</v>
      </c>
      <c r="W10" s="25">
        <v>20</v>
      </c>
      <c r="X10" s="25">
        <v>22</v>
      </c>
      <c r="Y10" s="129"/>
      <c r="Z10" s="26">
        <f t="shared" si="2"/>
        <v>20.666666666666668</v>
      </c>
      <c r="AA10" s="25">
        <v>18</v>
      </c>
      <c r="AB10" s="25">
        <v>21</v>
      </c>
      <c r="AC10" s="25">
        <v>18</v>
      </c>
      <c r="AD10" s="129"/>
      <c r="AE10" s="26">
        <f t="shared" si="3"/>
        <v>19</v>
      </c>
      <c r="AF10" s="25">
        <v>16</v>
      </c>
      <c r="AG10" s="25">
        <v>18</v>
      </c>
      <c r="AH10" s="25">
        <v>17</v>
      </c>
      <c r="AI10" s="129"/>
      <c r="AJ10" s="26">
        <f t="shared" si="4"/>
        <v>17</v>
      </c>
      <c r="AK10" s="25">
        <v>16</v>
      </c>
      <c r="AL10" s="25">
        <v>18</v>
      </c>
      <c r="AM10" s="25">
        <v>16</v>
      </c>
      <c r="AN10" s="129"/>
      <c r="AO10" s="26">
        <f t="shared" si="5"/>
        <v>16.666666666666668</v>
      </c>
      <c r="AP10" s="25">
        <v>18</v>
      </c>
      <c r="AQ10" s="25">
        <v>20</v>
      </c>
      <c r="AR10" s="25">
        <v>18</v>
      </c>
      <c r="AS10" s="129"/>
      <c r="AT10" s="26">
        <f t="shared" si="6"/>
        <v>18.666666666666668</v>
      </c>
      <c r="AU10" s="25">
        <v>18</v>
      </c>
      <c r="AV10" s="25">
        <v>20</v>
      </c>
      <c r="AW10" s="25">
        <v>18</v>
      </c>
      <c r="AX10" s="129"/>
      <c r="AY10" s="26">
        <f t="shared" si="7"/>
        <v>18.666666666666668</v>
      </c>
      <c r="AZ10" s="27">
        <f t="shared" si="8"/>
        <v>151.33333333333331</v>
      </c>
      <c r="BA10" s="28">
        <v>0</v>
      </c>
      <c r="BB10" s="28">
        <v>0.3</v>
      </c>
      <c r="BC10" s="28">
        <v>0.5</v>
      </c>
      <c r="BD10" s="133"/>
      <c r="BE10" s="26">
        <f t="shared" si="9"/>
        <v>0.26666666666666666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0.3</v>
      </c>
      <c r="DF10" s="177">
        <f t="shared" si="33"/>
        <v>0.5</v>
      </c>
      <c r="DG10" s="149">
        <f t="shared" si="32"/>
        <v>0</v>
      </c>
      <c r="DH10" s="31">
        <f t="shared" si="15"/>
        <v>0.26666666666666666</v>
      </c>
      <c r="DI10" s="32">
        <f t="shared" si="16"/>
        <v>151.06666666666663</v>
      </c>
      <c r="DJ10" s="88">
        <f t="shared" si="17"/>
        <v>4</v>
      </c>
      <c r="DK10" s="81">
        <f t="shared" si="18"/>
        <v>20.333333333333332</v>
      </c>
      <c r="DL10" s="33">
        <f t="shared" si="19"/>
        <v>151086.99999999997</v>
      </c>
      <c r="DM10" s="34">
        <f t="shared" si="20"/>
        <v>4</v>
      </c>
      <c r="DN10" s="33">
        <f t="shared" si="21"/>
        <v>17</v>
      </c>
      <c r="DO10" s="33">
        <f t="shared" si="22"/>
        <v>151087016.99999997</v>
      </c>
      <c r="DP10" s="34">
        <f t="shared" si="23"/>
        <v>4</v>
      </c>
      <c r="DQ10" s="35">
        <f t="shared" si="24"/>
        <v>20.333333333333332</v>
      </c>
      <c r="DR10" s="35">
        <f t="shared" si="25"/>
        <v>151087017020.3333</v>
      </c>
      <c r="DS10" s="34">
        <f t="shared" si="26"/>
        <v>4</v>
      </c>
      <c r="DT10" s="35">
        <f t="shared" si="27"/>
        <v>16.666666666666668</v>
      </c>
      <c r="DU10" s="35">
        <f t="shared" si="28"/>
        <v>151087017020349.97</v>
      </c>
      <c r="DV10" s="34">
        <f t="shared" si="29"/>
        <v>4</v>
      </c>
      <c r="DW10" s="35">
        <f>IF(DV10&lt;&gt;20,RANK(DV10,$DV$4:$DV$23,1)+COUNTIF(DV$4:DV10,DV10)-1,20)</f>
        <v>4</v>
      </c>
      <c r="DX10" s="36">
        <f t="shared" si="30"/>
        <v>0.891950403463885</v>
      </c>
      <c r="DY10" s="82" t="str">
        <f t="shared" si="31"/>
        <v>-</v>
      </c>
      <c r="DZ10" s="14"/>
    </row>
    <row r="11" spans="3:130" ht="12.75">
      <c r="C11" s="14"/>
      <c r="D11" s="21">
        <f>classi!B180</f>
        <v>223</v>
      </c>
      <c r="E11" s="37"/>
      <c r="F11" s="23" t="str">
        <f>classi!C180</f>
        <v>laura</v>
      </c>
      <c r="G11" s="23" t="str">
        <f>classi!D180</f>
        <v>scotto</v>
      </c>
      <c r="H11" s="238" t="str">
        <f>classi!G180</f>
        <v>gin</v>
      </c>
      <c r="I11" s="229"/>
      <c r="J11" s="37"/>
      <c r="K11" s="37"/>
      <c r="L11" s="25">
        <v>17</v>
      </c>
      <c r="M11" s="25">
        <v>18</v>
      </c>
      <c r="N11" s="25">
        <v>17</v>
      </c>
      <c r="O11" s="129"/>
      <c r="P11" s="26">
        <f t="shared" si="0"/>
        <v>17.333333333333332</v>
      </c>
      <c r="Q11" s="25">
        <v>18</v>
      </c>
      <c r="R11" s="25">
        <v>17</v>
      </c>
      <c r="S11" s="25">
        <v>18</v>
      </c>
      <c r="T11" s="129"/>
      <c r="U11" s="26">
        <f t="shared" si="1"/>
        <v>17.666666666666668</v>
      </c>
      <c r="V11" s="25">
        <v>17</v>
      </c>
      <c r="W11" s="25">
        <v>18</v>
      </c>
      <c r="X11" s="25">
        <v>19</v>
      </c>
      <c r="Y11" s="129"/>
      <c r="Z11" s="26">
        <f t="shared" si="2"/>
        <v>18</v>
      </c>
      <c r="AA11" s="25">
        <v>18</v>
      </c>
      <c r="AB11" s="25">
        <v>18</v>
      </c>
      <c r="AC11" s="25">
        <v>17</v>
      </c>
      <c r="AD11" s="129"/>
      <c r="AE11" s="26">
        <f t="shared" si="3"/>
        <v>17.666666666666668</v>
      </c>
      <c r="AF11" s="25">
        <v>16</v>
      </c>
      <c r="AG11" s="25">
        <v>16</v>
      </c>
      <c r="AH11" s="25">
        <v>16</v>
      </c>
      <c r="AI11" s="129"/>
      <c r="AJ11" s="26">
        <f t="shared" si="4"/>
        <v>16</v>
      </c>
      <c r="AK11" s="25">
        <v>17</v>
      </c>
      <c r="AL11" s="25">
        <v>16</v>
      </c>
      <c r="AM11" s="25">
        <v>15</v>
      </c>
      <c r="AN11" s="129"/>
      <c r="AO11" s="26">
        <f t="shared" si="5"/>
        <v>16</v>
      </c>
      <c r="AP11" s="25">
        <v>16</v>
      </c>
      <c r="AQ11" s="25">
        <v>16.5</v>
      </c>
      <c r="AR11" s="25">
        <v>15</v>
      </c>
      <c r="AS11" s="129"/>
      <c r="AT11" s="26">
        <f t="shared" si="6"/>
        <v>15.833333333333334</v>
      </c>
      <c r="AU11" s="25">
        <v>16</v>
      </c>
      <c r="AV11" s="25">
        <v>16.5</v>
      </c>
      <c r="AW11" s="25">
        <v>16</v>
      </c>
      <c r="AX11" s="129"/>
      <c r="AY11" s="26">
        <f t="shared" si="7"/>
        <v>16.166666666666668</v>
      </c>
      <c r="AZ11" s="27">
        <f t="shared" si="8"/>
        <v>134.66666666666666</v>
      </c>
      <c r="BA11" s="28">
        <v>1.6</v>
      </c>
      <c r="BB11" s="28">
        <v>2</v>
      </c>
      <c r="BC11" s="28">
        <v>2</v>
      </c>
      <c r="BD11" s="133"/>
      <c r="BE11" s="26">
        <f t="shared" si="9"/>
        <v>1.8666666666666665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1.6</v>
      </c>
      <c r="DE11" s="177">
        <f t="shared" si="33"/>
        <v>2</v>
      </c>
      <c r="DF11" s="177">
        <f t="shared" si="33"/>
        <v>2</v>
      </c>
      <c r="DG11" s="149">
        <f t="shared" si="32"/>
        <v>0</v>
      </c>
      <c r="DH11" s="31">
        <f t="shared" si="15"/>
        <v>1.8666666666666665</v>
      </c>
      <c r="DI11" s="32">
        <f t="shared" si="16"/>
        <v>132.79999999999998</v>
      </c>
      <c r="DJ11" s="88">
        <f t="shared" si="17"/>
        <v>10</v>
      </c>
      <c r="DK11" s="81">
        <f t="shared" si="18"/>
        <v>17.333333333333332</v>
      </c>
      <c r="DL11" s="33">
        <f t="shared" si="19"/>
        <v>132817.3333333333</v>
      </c>
      <c r="DM11" s="34">
        <f t="shared" si="20"/>
        <v>10</v>
      </c>
      <c r="DN11" s="33">
        <f t="shared" si="21"/>
        <v>16</v>
      </c>
      <c r="DO11" s="33">
        <f t="shared" si="22"/>
        <v>132817349.33333331</v>
      </c>
      <c r="DP11" s="34">
        <f t="shared" si="23"/>
        <v>10</v>
      </c>
      <c r="DQ11" s="35">
        <f t="shared" si="24"/>
        <v>17.666666666666668</v>
      </c>
      <c r="DR11" s="35">
        <f t="shared" si="25"/>
        <v>132817349350.99998</v>
      </c>
      <c r="DS11" s="34">
        <f t="shared" si="26"/>
        <v>10</v>
      </c>
      <c r="DT11" s="35">
        <f t="shared" si="27"/>
        <v>16</v>
      </c>
      <c r="DU11" s="35">
        <f t="shared" si="28"/>
        <v>132817349351015.98</v>
      </c>
      <c r="DV11" s="34">
        <f t="shared" si="29"/>
        <v>10</v>
      </c>
      <c r="DW11" s="35">
        <f>IF(DV11&lt;&gt;20,RANK(DV11,$DV$4:$DV$23,1)+COUNTIF(DV$4:DV11,DV11)-1,20)</f>
        <v>10</v>
      </c>
      <c r="DX11" s="36">
        <f t="shared" si="30"/>
        <v>0.7840976185790198</v>
      </c>
      <c r="DY11" s="82" t="str">
        <f t="shared" si="31"/>
        <v>-</v>
      </c>
      <c r="DZ11" s="14"/>
    </row>
    <row r="12" spans="3:130" ht="12.75">
      <c r="C12" s="14"/>
      <c r="D12" s="21">
        <f>classi!B181</f>
        <v>224</v>
      </c>
      <c r="E12" s="37"/>
      <c r="F12" s="23" t="str">
        <f>classi!C181</f>
        <v>roberto</v>
      </c>
      <c r="G12" s="23" t="str">
        <f>classi!D181</f>
        <v>amerio</v>
      </c>
      <c r="H12" s="238" t="str">
        <f>classi!G181</f>
        <v>nano</v>
      </c>
      <c r="I12" s="229"/>
      <c r="J12" s="37"/>
      <c r="K12" s="37"/>
      <c r="L12" s="25">
        <v>18</v>
      </c>
      <c r="M12" s="25">
        <v>18</v>
      </c>
      <c r="N12" s="25">
        <v>17</v>
      </c>
      <c r="O12" s="129"/>
      <c r="P12" s="26">
        <f t="shared" si="0"/>
        <v>17.666666666666668</v>
      </c>
      <c r="Q12" s="25">
        <v>18</v>
      </c>
      <c r="R12" s="25">
        <v>19</v>
      </c>
      <c r="S12" s="25">
        <v>19</v>
      </c>
      <c r="T12" s="129"/>
      <c r="U12" s="26">
        <f t="shared" si="1"/>
        <v>18.666666666666668</v>
      </c>
      <c r="V12" s="25">
        <v>24</v>
      </c>
      <c r="W12" s="25">
        <v>20</v>
      </c>
      <c r="X12" s="25">
        <v>19</v>
      </c>
      <c r="Y12" s="129"/>
      <c r="Z12" s="26">
        <f t="shared" si="2"/>
        <v>21</v>
      </c>
      <c r="AA12" s="25">
        <v>19</v>
      </c>
      <c r="AB12" s="25">
        <v>18</v>
      </c>
      <c r="AC12" s="25">
        <v>17</v>
      </c>
      <c r="AD12" s="129"/>
      <c r="AE12" s="26">
        <f t="shared" si="3"/>
        <v>18</v>
      </c>
      <c r="AF12" s="25">
        <v>16</v>
      </c>
      <c r="AG12" s="25">
        <v>16</v>
      </c>
      <c r="AH12" s="25">
        <v>17</v>
      </c>
      <c r="AI12" s="129"/>
      <c r="AJ12" s="26">
        <f t="shared" si="4"/>
        <v>16.333333333333332</v>
      </c>
      <c r="AK12" s="25">
        <v>17</v>
      </c>
      <c r="AL12" s="25">
        <v>16</v>
      </c>
      <c r="AM12" s="25">
        <v>17</v>
      </c>
      <c r="AN12" s="129"/>
      <c r="AO12" s="26">
        <f t="shared" si="5"/>
        <v>16.666666666666668</v>
      </c>
      <c r="AP12" s="25">
        <v>18</v>
      </c>
      <c r="AQ12" s="25">
        <v>19</v>
      </c>
      <c r="AR12" s="25">
        <v>17</v>
      </c>
      <c r="AS12" s="129"/>
      <c r="AT12" s="26">
        <f t="shared" si="6"/>
        <v>18</v>
      </c>
      <c r="AU12" s="25">
        <v>18</v>
      </c>
      <c r="AV12" s="25">
        <v>18</v>
      </c>
      <c r="AW12" s="25">
        <v>16</v>
      </c>
      <c r="AX12" s="129"/>
      <c r="AY12" s="26">
        <f t="shared" si="7"/>
        <v>17.333333333333332</v>
      </c>
      <c r="AZ12" s="27">
        <f t="shared" si="8"/>
        <v>143.66666666666669</v>
      </c>
      <c r="BA12" s="28">
        <v>1.5</v>
      </c>
      <c r="BB12" s="28">
        <v>1.6</v>
      </c>
      <c r="BC12" s="28">
        <v>2</v>
      </c>
      <c r="BD12" s="133"/>
      <c r="BE12" s="26">
        <f t="shared" si="9"/>
        <v>1.7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1</v>
      </c>
      <c r="BN12" s="133"/>
      <c r="BO12" s="26">
        <f t="shared" si="11"/>
        <v>0.3333333333333333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1.5</v>
      </c>
      <c r="DE12" s="177">
        <f t="shared" si="33"/>
        <v>1.6</v>
      </c>
      <c r="DF12" s="177">
        <f t="shared" si="33"/>
        <v>3</v>
      </c>
      <c r="DG12" s="149">
        <f t="shared" si="32"/>
        <v>0</v>
      </c>
      <c r="DH12" s="31">
        <f t="shared" si="15"/>
        <v>2.033333333333333</v>
      </c>
      <c r="DI12" s="32">
        <f t="shared" si="16"/>
        <v>141.63333333333335</v>
      </c>
      <c r="DJ12" s="88">
        <f t="shared" si="17"/>
        <v>6</v>
      </c>
      <c r="DK12" s="81">
        <f t="shared" si="18"/>
        <v>17.666666666666668</v>
      </c>
      <c r="DL12" s="33">
        <f t="shared" si="19"/>
        <v>141651</v>
      </c>
      <c r="DM12" s="34">
        <f t="shared" si="20"/>
        <v>6</v>
      </c>
      <c r="DN12" s="33">
        <f t="shared" si="21"/>
        <v>16.333333333333332</v>
      </c>
      <c r="DO12" s="33">
        <f t="shared" si="22"/>
        <v>141651016.33333334</v>
      </c>
      <c r="DP12" s="34">
        <f t="shared" si="23"/>
        <v>6</v>
      </c>
      <c r="DQ12" s="35">
        <f t="shared" si="24"/>
        <v>18.666666666666668</v>
      </c>
      <c r="DR12" s="35">
        <f t="shared" si="25"/>
        <v>141651016352</v>
      </c>
      <c r="DS12" s="34">
        <f t="shared" si="26"/>
        <v>6</v>
      </c>
      <c r="DT12" s="35">
        <f t="shared" si="27"/>
        <v>16.666666666666668</v>
      </c>
      <c r="DU12" s="35">
        <f t="shared" si="28"/>
        <v>141651016352016.66</v>
      </c>
      <c r="DV12" s="34">
        <f t="shared" si="29"/>
        <v>6</v>
      </c>
      <c r="DW12" s="35">
        <f>IF(DV12&lt;&gt;20,RANK(DV12,$DV$4:$DV$23,1)+COUNTIF(DV$4:DV12,DV12)-1,20)</f>
        <v>6</v>
      </c>
      <c r="DX12" s="36">
        <f t="shared" si="30"/>
        <v>0.8362527061602049</v>
      </c>
      <c r="DY12" s="82" t="str">
        <f t="shared" si="31"/>
        <v>-</v>
      </c>
      <c r="DZ12" s="14"/>
    </row>
    <row r="13" spans="3:130" ht="12.75">
      <c r="C13" s="14"/>
      <c r="D13" s="21" t="str">
        <f>classi!B182</f>
        <v>224a</v>
      </c>
      <c r="E13" s="37"/>
      <c r="F13" s="23" t="str">
        <f>classi!C182</f>
        <v>melissa</v>
      </c>
      <c r="G13" s="23" t="str">
        <f>classi!D182</f>
        <v>munoz</v>
      </c>
      <c r="H13" s="238" t="str">
        <f>classi!G182</f>
        <v>krystal</v>
      </c>
      <c r="I13" s="229"/>
      <c r="J13" s="37"/>
      <c r="K13" s="37"/>
      <c r="L13" s="25">
        <v>19</v>
      </c>
      <c r="M13" s="25">
        <v>22</v>
      </c>
      <c r="N13" s="25">
        <v>22</v>
      </c>
      <c r="O13" s="129"/>
      <c r="P13" s="26">
        <f t="shared" si="0"/>
        <v>21</v>
      </c>
      <c r="Q13" s="25">
        <v>21</v>
      </c>
      <c r="R13" s="25">
        <v>24</v>
      </c>
      <c r="S13" s="25">
        <v>21</v>
      </c>
      <c r="T13" s="129"/>
      <c r="U13" s="26">
        <f t="shared" si="1"/>
        <v>22</v>
      </c>
      <c r="V13" s="25">
        <v>18</v>
      </c>
      <c r="W13" s="25">
        <v>20</v>
      </c>
      <c r="X13" s="25">
        <v>20</v>
      </c>
      <c r="Y13" s="129"/>
      <c r="Z13" s="26">
        <f t="shared" si="2"/>
        <v>19.333333333333332</v>
      </c>
      <c r="AA13" s="25">
        <v>18</v>
      </c>
      <c r="AB13" s="25">
        <v>22</v>
      </c>
      <c r="AC13" s="25">
        <v>22</v>
      </c>
      <c r="AD13" s="129"/>
      <c r="AE13" s="26">
        <f t="shared" si="3"/>
        <v>20.666666666666668</v>
      </c>
      <c r="AF13" s="25">
        <v>20</v>
      </c>
      <c r="AG13" s="25">
        <v>20</v>
      </c>
      <c r="AH13" s="25">
        <v>20</v>
      </c>
      <c r="AI13" s="129"/>
      <c r="AJ13" s="26">
        <f t="shared" si="4"/>
        <v>20</v>
      </c>
      <c r="AK13" s="25">
        <v>17</v>
      </c>
      <c r="AL13" s="25">
        <v>20</v>
      </c>
      <c r="AM13" s="25">
        <v>19</v>
      </c>
      <c r="AN13" s="129"/>
      <c r="AO13" s="26">
        <f t="shared" si="5"/>
        <v>18.666666666666668</v>
      </c>
      <c r="AP13" s="25">
        <v>21</v>
      </c>
      <c r="AQ13" s="25">
        <v>22</v>
      </c>
      <c r="AR13" s="25">
        <v>23</v>
      </c>
      <c r="AS13" s="129"/>
      <c r="AT13" s="26">
        <f t="shared" si="6"/>
        <v>22</v>
      </c>
      <c r="AU13" s="25">
        <v>21</v>
      </c>
      <c r="AV13" s="25">
        <v>22</v>
      </c>
      <c r="AW13" s="25">
        <v>23</v>
      </c>
      <c r="AX13" s="129"/>
      <c r="AY13" s="26">
        <f t="shared" si="7"/>
        <v>22</v>
      </c>
      <c r="AZ13" s="27">
        <f t="shared" si="8"/>
        <v>165.66666666666669</v>
      </c>
      <c r="BA13" s="28">
        <v>0</v>
      </c>
      <c r="BB13" s="28">
        <v>0.5</v>
      </c>
      <c r="BC13" s="28">
        <v>0.5</v>
      </c>
      <c r="BD13" s="133"/>
      <c r="BE13" s="26">
        <f t="shared" si="9"/>
        <v>0.3333333333333333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0.5</v>
      </c>
      <c r="DF13" s="177">
        <f t="shared" si="33"/>
        <v>0.5</v>
      </c>
      <c r="DG13" s="149">
        <f t="shared" si="32"/>
        <v>0</v>
      </c>
      <c r="DH13" s="31">
        <f t="shared" si="15"/>
        <v>0.3333333333333333</v>
      </c>
      <c r="DI13" s="32">
        <f t="shared" si="16"/>
        <v>165.33333333333334</v>
      </c>
      <c r="DJ13" s="88">
        <f t="shared" si="17"/>
        <v>2</v>
      </c>
      <c r="DK13" s="81">
        <f t="shared" si="18"/>
        <v>21</v>
      </c>
      <c r="DL13" s="33">
        <f t="shared" si="19"/>
        <v>165354.33333333334</v>
      </c>
      <c r="DM13" s="34">
        <f t="shared" si="20"/>
        <v>2</v>
      </c>
      <c r="DN13" s="33">
        <f t="shared" si="21"/>
        <v>20</v>
      </c>
      <c r="DO13" s="33">
        <f t="shared" si="22"/>
        <v>165354353.33333334</v>
      </c>
      <c r="DP13" s="34">
        <f t="shared" si="23"/>
        <v>2</v>
      </c>
      <c r="DQ13" s="35">
        <f t="shared" si="24"/>
        <v>22</v>
      </c>
      <c r="DR13" s="35">
        <f t="shared" si="25"/>
        <v>165354353355.33334</v>
      </c>
      <c r="DS13" s="34">
        <f t="shared" si="26"/>
        <v>2</v>
      </c>
      <c r="DT13" s="35">
        <f t="shared" si="27"/>
        <v>18.666666666666668</v>
      </c>
      <c r="DU13" s="35">
        <f t="shared" si="28"/>
        <v>165354353355352</v>
      </c>
      <c r="DV13" s="34">
        <f t="shared" si="29"/>
        <v>2</v>
      </c>
      <c r="DW13" s="35">
        <f>IF(DV13&lt;&gt;20,RANK(DV13,$DV$4:$DV$23,1)+COUNTIF(DV$4:DV13,DV13)-1,20)</f>
        <v>2</v>
      </c>
      <c r="DX13" s="36">
        <f t="shared" si="30"/>
        <v>0.9761857901987799</v>
      </c>
      <c r="DY13" s="82" t="str">
        <f t="shared" si="31"/>
        <v>-</v>
      </c>
      <c r="DZ13" s="14"/>
    </row>
    <row r="14" spans="3:130" ht="12.75">
      <c r="C14" s="14"/>
      <c r="D14" s="21">
        <f>classi!B183</f>
        <v>0</v>
      </c>
      <c r="E14" s="37"/>
      <c r="F14" s="23">
        <f>classi!C183</f>
        <v>0</v>
      </c>
      <c r="G14" s="23">
        <f>classi!D183</f>
        <v>0</v>
      </c>
      <c r="H14" s="238">
        <f>classi!G183</f>
        <v>0</v>
      </c>
      <c r="I14" s="229"/>
      <c r="J14" s="37"/>
      <c r="K14" s="37"/>
      <c r="L14" s="25">
        <v>0</v>
      </c>
      <c r="M14" s="25">
        <v>0</v>
      </c>
      <c r="N14" s="25">
        <v>0</v>
      </c>
      <c r="O14" s="129"/>
      <c r="P14" s="26">
        <f t="shared" si="0"/>
        <v>0</v>
      </c>
      <c r="Q14" s="25">
        <v>0</v>
      </c>
      <c r="R14" s="25">
        <v>0</v>
      </c>
      <c r="S14" s="25">
        <v>0</v>
      </c>
      <c r="T14" s="129"/>
      <c r="U14" s="26">
        <f t="shared" si="1"/>
        <v>0</v>
      </c>
      <c r="V14" s="25">
        <v>0</v>
      </c>
      <c r="W14" s="25">
        <v>0</v>
      </c>
      <c r="X14" s="25">
        <v>0</v>
      </c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>
        <v>0</v>
      </c>
      <c r="AI14" s="129"/>
      <c r="AJ14" s="26">
        <f t="shared" si="4"/>
        <v>0</v>
      </c>
      <c r="AK14" s="25">
        <v>0</v>
      </c>
      <c r="AL14" s="25">
        <v>0</v>
      </c>
      <c r="AM14" s="25">
        <v>0</v>
      </c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11</v>
      </c>
      <c r="DK14" s="81">
        <f t="shared" si="18"/>
        <v>0</v>
      </c>
      <c r="DL14" s="33">
        <f t="shared" si="19"/>
        <v>0</v>
      </c>
      <c r="DM14" s="34">
        <f t="shared" si="20"/>
        <v>11</v>
      </c>
      <c r="DN14" s="33">
        <f t="shared" si="21"/>
        <v>0</v>
      </c>
      <c r="DO14" s="33">
        <f t="shared" si="22"/>
        <v>0</v>
      </c>
      <c r="DP14" s="34">
        <f t="shared" si="23"/>
        <v>11</v>
      </c>
      <c r="DQ14" s="35">
        <f t="shared" si="24"/>
        <v>0</v>
      </c>
      <c r="DR14" s="35">
        <f t="shared" si="25"/>
        <v>0</v>
      </c>
      <c r="DS14" s="34">
        <f t="shared" si="26"/>
        <v>11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>
        <f>classi!B184</f>
        <v>0</v>
      </c>
      <c r="E15" s="37"/>
      <c r="F15" s="23">
        <f>classi!C184</f>
        <v>0</v>
      </c>
      <c r="G15" s="23">
        <f>classi!D184</f>
        <v>0</v>
      </c>
      <c r="H15" s="238">
        <f>classi!G184</f>
        <v>0</v>
      </c>
      <c r="I15" s="229"/>
      <c r="J15" s="37"/>
      <c r="K15" s="37"/>
      <c r="L15" s="25">
        <v>0</v>
      </c>
      <c r="M15" s="25">
        <v>0</v>
      </c>
      <c r="N15" s="25">
        <v>0</v>
      </c>
      <c r="O15" s="129"/>
      <c r="P15" s="26">
        <f t="shared" si="0"/>
        <v>0</v>
      </c>
      <c r="Q15" s="25">
        <v>0</v>
      </c>
      <c r="R15" s="25">
        <v>0</v>
      </c>
      <c r="S15" s="25">
        <v>0</v>
      </c>
      <c r="T15" s="129"/>
      <c r="U15" s="26">
        <f t="shared" si="1"/>
        <v>0</v>
      </c>
      <c r="V15" s="25">
        <v>0</v>
      </c>
      <c r="W15" s="25">
        <v>0</v>
      </c>
      <c r="X15" s="25">
        <v>0</v>
      </c>
      <c r="Y15" s="129"/>
      <c r="Z15" s="26">
        <f t="shared" si="2"/>
        <v>0</v>
      </c>
      <c r="AA15" s="25">
        <v>0</v>
      </c>
      <c r="AB15" s="25">
        <v>0</v>
      </c>
      <c r="AC15" s="25">
        <v>0</v>
      </c>
      <c r="AD15" s="129"/>
      <c r="AE15" s="26">
        <f t="shared" si="3"/>
        <v>0</v>
      </c>
      <c r="AF15" s="25">
        <v>0</v>
      </c>
      <c r="AG15" s="25">
        <v>0</v>
      </c>
      <c r="AH15" s="25">
        <v>0</v>
      </c>
      <c r="AI15" s="129"/>
      <c r="AJ15" s="26">
        <f t="shared" si="4"/>
        <v>0</v>
      </c>
      <c r="AK15" s="25">
        <v>0</v>
      </c>
      <c r="AL15" s="25">
        <v>0</v>
      </c>
      <c r="AM15" s="25">
        <v>0</v>
      </c>
      <c r="AN15" s="129"/>
      <c r="AO15" s="26">
        <f t="shared" si="5"/>
        <v>0</v>
      </c>
      <c r="AP15" s="25">
        <v>0</v>
      </c>
      <c r="AQ15" s="25">
        <v>0</v>
      </c>
      <c r="AR15" s="25">
        <v>0</v>
      </c>
      <c r="AS15" s="129"/>
      <c r="AT15" s="26">
        <f t="shared" si="6"/>
        <v>0</v>
      </c>
      <c r="AU15" s="25">
        <v>0</v>
      </c>
      <c r="AV15" s="25">
        <v>0</v>
      </c>
      <c r="AW15" s="25">
        <v>0</v>
      </c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11</v>
      </c>
      <c r="DK15" s="81">
        <f t="shared" si="18"/>
        <v>0</v>
      </c>
      <c r="DL15" s="33">
        <f t="shared" si="19"/>
        <v>0</v>
      </c>
      <c r="DM15" s="34">
        <f t="shared" si="20"/>
        <v>11</v>
      </c>
      <c r="DN15" s="33">
        <f t="shared" si="21"/>
        <v>0</v>
      </c>
      <c r="DO15" s="33">
        <f t="shared" si="22"/>
        <v>0</v>
      </c>
      <c r="DP15" s="34">
        <f t="shared" si="23"/>
        <v>11</v>
      </c>
      <c r="DQ15" s="35">
        <f t="shared" si="24"/>
        <v>0</v>
      </c>
      <c r="DR15" s="35">
        <f t="shared" si="25"/>
        <v>0</v>
      </c>
      <c r="DS15" s="34">
        <f t="shared" si="26"/>
        <v>11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>
        <f>classi!B185</f>
        <v>0</v>
      </c>
      <c r="E16" s="37"/>
      <c r="F16" s="23">
        <f>classi!C185</f>
        <v>0</v>
      </c>
      <c r="G16" s="23">
        <f>classi!D185</f>
        <v>0</v>
      </c>
      <c r="H16" s="238">
        <f>classi!G185</f>
        <v>0</v>
      </c>
      <c r="I16" s="229"/>
      <c r="J16" s="37"/>
      <c r="K16" s="37"/>
      <c r="L16" s="25">
        <v>0</v>
      </c>
      <c r="M16" s="25">
        <v>0</v>
      </c>
      <c r="N16" s="25">
        <v>0</v>
      </c>
      <c r="O16" s="129"/>
      <c r="P16" s="26">
        <f t="shared" si="0"/>
        <v>0</v>
      </c>
      <c r="Q16" s="25">
        <v>0</v>
      </c>
      <c r="R16" s="25">
        <v>0</v>
      </c>
      <c r="S16" s="25">
        <v>0</v>
      </c>
      <c r="T16" s="129"/>
      <c r="U16" s="26">
        <f t="shared" si="1"/>
        <v>0</v>
      </c>
      <c r="V16" s="25">
        <v>0</v>
      </c>
      <c r="W16" s="25">
        <v>0</v>
      </c>
      <c r="X16" s="25">
        <v>0</v>
      </c>
      <c r="Y16" s="129"/>
      <c r="Z16" s="26">
        <f t="shared" si="2"/>
        <v>0</v>
      </c>
      <c r="AA16" s="25">
        <v>0</v>
      </c>
      <c r="AB16" s="25">
        <v>0</v>
      </c>
      <c r="AC16" s="25">
        <v>0</v>
      </c>
      <c r="AD16" s="129"/>
      <c r="AE16" s="26">
        <f t="shared" si="3"/>
        <v>0</v>
      </c>
      <c r="AF16" s="25">
        <v>0</v>
      </c>
      <c r="AG16" s="25">
        <v>0</v>
      </c>
      <c r="AH16" s="25">
        <v>0</v>
      </c>
      <c r="AI16" s="129"/>
      <c r="AJ16" s="26">
        <f t="shared" si="4"/>
        <v>0</v>
      </c>
      <c r="AK16" s="25">
        <v>0</v>
      </c>
      <c r="AL16" s="25">
        <v>0</v>
      </c>
      <c r="AM16" s="25">
        <v>0</v>
      </c>
      <c r="AN16" s="129"/>
      <c r="AO16" s="26">
        <f t="shared" si="5"/>
        <v>0</v>
      </c>
      <c r="AP16" s="25">
        <v>0</v>
      </c>
      <c r="AQ16" s="25">
        <v>0</v>
      </c>
      <c r="AR16" s="25">
        <v>0</v>
      </c>
      <c r="AS16" s="129"/>
      <c r="AT16" s="26">
        <f t="shared" si="6"/>
        <v>0</v>
      </c>
      <c r="AU16" s="25">
        <v>0</v>
      </c>
      <c r="AV16" s="25">
        <v>0</v>
      </c>
      <c r="AW16" s="25">
        <v>0</v>
      </c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3"/>
      <c r="BE16" s="26">
        <f t="shared" si="9"/>
        <v>0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11</v>
      </c>
      <c r="DK16" s="81">
        <f t="shared" si="18"/>
        <v>0</v>
      </c>
      <c r="DL16" s="33">
        <f t="shared" si="19"/>
        <v>0</v>
      </c>
      <c r="DM16" s="34">
        <f t="shared" si="20"/>
        <v>11</v>
      </c>
      <c r="DN16" s="33">
        <f t="shared" si="21"/>
        <v>0</v>
      </c>
      <c r="DO16" s="33">
        <f t="shared" si="22"/>
        <v>0</v>
      </c>
      <c r="DP16" s="34">
        <f t="shared" si="23"/>
        <v>11</v>
      </c>
      <c r="DQ16" s="35">
        <f t="shared" si="24"/>
        <v>0</v>
      </c>
      <c r="DR16" s="35">
        <f t="shared" si="25"/>
        <v>0</v>
      </c>
      <c r="DS16" s="34">
        <f t="shared" si="26"/>
        <v>11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classi!B186</f>
        <v>-</v>
      </c>
      <c r="E17" s="37"/>
      <c r="F17" s="23">
        <f>classi!C186</f>
        <v>0</v>
      </c>
      <c r="G17" s="23">
        <f>classi!D186</f>
        <v>0</v>
      </c>
      <c r="H17" s="238">
        <f>classi!G186</f>
        <v>0</v>
      </c>
      <c r="I17" s="229"/>
      <c r="J17" s="37"/>
      <c r="K17" s="37"/>
      <c r="L17" s="25">
        <v>0</v>
      </c>
      <c r="M17" s="25">
        <v>0</v>
      </c>
      <c r="N17" s="25">
        <v>0</v>
      </c>
      <c r="O17" s="129"/>
      <c r="P17" s="26">
        <f t="shared" si="0"/>
        <v>0</v>
      </c>
      <c r="Q17" s="25">
        <v>0</v>
      </c>
      <c r="R17" s="25">
        <v>0</v>
      </c>
      <c r="S17" s="25">
        <v>0</v>
      </c>
      <c r="T17" s="129"/>
      <c r="U17" s="26">
        <f t="shared" si="1"/>
        <v>0</v>
      </c>
      <c r="V17" s="25">
        <v>0</v>
      </c>
      <c r="W17" s="25">
        <v>0</v>
      </c>
      <c r="X17" s="25">
        <v>0</v>
      </c>
      <c r="Y17" s="129"/>
      <c r="Z17" s="26">
        <f t="shared" si="2"/>
        <v>0</v>
      </c>
      <c r="AA17" s="25">
        <v>0</v>
      </c>
      <c r="AB17" s="25">
        <v>0</v>
      </c>
      <c r="AC17" s="25">
        <v>0</v>
      </c>
      <c r="AD17" s="129"/>
      <c r="AE17" s="26">
        <f t="shared" si="3"/>
        <v>0</v>
      </c>
      <c r="AF17" s="25">
        <v>0</v>
      </c>
      <c r="AG17" s="25">
        <v>0</v>
      </c>
      <c r="AH17" s="25">
        <v>0</v>
      </c>
      <c r="AI17" s="129"/>
      <c r="AJ17" s="26">
        <f t="shared" si="4"/>
        <v>0</v>
      </c>
      <c r="AK17" s="25">
        <v>0</v>
      </c>
      <c r="AL17" s="25">
        <v>0</v>
      </c>
      <c r="AM17" s="25">
        <v>0</v>
      </c>
      <c r="AN17" s="129"/>
      <c r="AO17" s="26">
        <f t="shared" si="5"/>
        <v>0</v>
      </c>
      <c r="AP17" s="25">
        <v>0</v>
      </c>
      <c r="AQ17" s="25">
        <v>0</v>
      </c>
      <c r="AR17" s="25">
        <v>0</v>
      </c>
      <c r="AS17" s="129"/>
      <c r="AT17" s="26">
        <f t="shared" si="6"/>
        <v>0</v>
      </c>
      <c r="AU17" s="25">
        <v>0</v>
      </c>
      <c r="AV17" s="25">
        <v>0</v>
      </c>
      <c r="AW17" s="25">
        <v>0</v>
      </c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11</v>
      </c>
      <c r="DK17" s="81">
        <f t="shared" si="18"/>
        <v>0</v>
      </c>
      <c r="DL17" s="33">
        <f t="shared" si="19"/>
        <v>0</v>
      </c>
      <c r="DM17" s="34">
        <f t="shared" si="20"/>
        <v>11</v>
      </c>
      <c r="DN17" s="33">
        <f t="shared" si="21"/>
        <v>0</v>
      </c>
      <c r="DO17" s="33">
        <f t="shared" si="22"/>
        <v>0</v>
      </c>
      <c r="DP17" s="34">
        <f t="shared" si="23"/>
        <v>11</v>
      </c>
      <c r="DQ17" s="35">
        <f t="shared" si="24"/>
        <v>0</v>
      </c>
      <c r="DR17" s="35">
        <f t="shared" si="25"/>
        <v>0</v>
      </c>
      <c r="DS17" s="34">
        <f t="shared" si="26"/>
        <v>11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classi!B187</f>
        <v>-</v>
      </c>
      <c r="E18" s="37"/>
      <c r="F18" s="23">
        <f>classi!C187</f>
        <v>0</v>
      </c>
      <c r="G18" s="23">
        <f>classi!D187</f>
        <v>0</v>
      </c>
      <c r="H18" s="238">
        <f>classi!G187</f>
        <v>0</v>
      </c>
      <c r="I18" s="229"/>
      <c r="J18" s="37"/>
      <c r="K18" s="37"/>
      <c r="L18" s="25">
        <v>0</v>
      </c>
      <c r="M18" s="25">
        <v>0</v>
      </c>
      <c r="N18" s="25">
        <v>0</v>
      </c>
      <c r="O18" s="129"/>
      <c r="P18" s="26">
        <f t="shared" si="0"/>
        <v>0</v>
      </c>
      <c r="Q18" s="25">
        <v>0</v>
      </c>
      <c r="R18" s="25">
        <v>0</v>
      </c>
      <c r="S18" s="25">
        <v>0</v>
      </c>
      <c r="T18" s="129"/>
      <c r="U18" s="26">
        <f t="shared" si="1"/>
        <v>0</v>
      </c>
      <c r="V18" s="25">
        <v>0</v>
      </c>
      <c r="W18" s="25">
        <v>0</v>
      </c>
      <c r="X18" s="25">
        <v>0</v>
      </c>
      <c r="Y18" s="129"/>
      <c r="Z18" s="26">
        <f t="shared" si="2"/>
        <v>0</v>
      </c>
      <c r="AA18" s="25">
        <v>0</v>
      </c>
      <c r="AB18" s="25">
        <v>0</v>
      </c>
      <c r="AC18" s="25">
        <v>0</v>
      </c>
      <c r="AD18" s="129"/>
      <c r="AE18" s="26">
        <f t="shared" si="3"/>
        <v>0</v>
      </c>
      <c r="AF18" s="25">
        <v>0</v>
      </c>
      <c r="AG18" s="25">
        <v>0</v>
      </c>
      <c r="AH18" s="25">
        <v>0</v>
      </c>
      <c r="AI18" s="129"/>
      <c r="AJ18" s="26">
        <f t="shared" si="4"/>
        <v>0</v>
      </c>
      <c r="AK18" s="25">
        <v>0</v>
      </c>
      <c r="AL18" s="25">
        <v>0</v>
      </c>
      <c r="AM18" s="25">
        <v>0</v>
      </c>
      <c r="AN18" s="129"/>
      <c r="AO18" s="26">
        <f t="shared" si="5"/>
        <v>0</v>
      </c>
      <c r="AP18" s="25">
        <v>0</v>
      </c>
      <c r="AQ18" s="25">
        <v>0</v>
      </c>
      <c r="AR18" s="25">
        <v>0</v>
      </c>
      <c r="AS18" s="129"/>
      <c r="AT18" s="26">
        <f t="shared" si="6"/>
        <v>0</v>
      </c>
      <c r="AU18" s="25">
        <v>0</v>
      </c>
      <c r="AV18" s="25">
        <v>0</v>
      </c>
      <c r="AW18" s="25">
        <v>0</v>
      </c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3"/>
      <c r="BE18" s="26">
        <f t="shared" si="9"/>
        <v>0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11</v>
      </c>
      <c r="DK18" s="81">
        <f t="shared" si="18"/>
        <v>0</v>
      </c>
      <c r="DL18" s="33">
        <f t="shared" si="19"/>
        <v>0</v>
      </c>
      <c r="DM18" s="34">
        <f t="shared" si="20"/>
        <v>11</v>
      </c>
      <c r="DN18" s="33">
        <f t="shared" si="21"/>
        <v>0</v>
      </c>
      <c r="DO18" s="33">
        <f t="shared" si="22"/>
        <v>0</v>
      </c>
      <c r="DP18" s="34">
        <f t="shared" si="23"/>
        <v>11</v>
      </c>
      <c r="DQ18" s="35">
        <f t="shared" si="24"/>
        <v>0</v>
      </c>
      <c r="DR18" s="35">
        <f t="shared" si="25"/>
        <v>0</v>
      </c>
      <c r="DS18" s="34">
        <f t="shared" si="26"/>
        <v>11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classi!B188</f>
        <v>-</v>
      </c>
      <c r="E19" s="37"/>
      <c r="F19" s="23">
        <f>classi!C188</f>
        <v>0</v>
      </c>
      <c r="G19" s="23">
        <f>classi!D188</f>
        <v>0</v>
      </c>
      <c r="H19" s="238">
        <f>classi!G188</f>
        <v>0</v>
      </c>
      <c r="I19" s="229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11</v>
      </c>
      <c r="DK19" s="81">
        <f t="shared" si="18"/>
        <v>0</v>
      </c>
      <c r="DL19" s="33">
        <f t="shared" si="19"/>
        <v>0</v>
      </c>
      <c r="DM19" s="34">
        <f t="shared" si="20"/>
        <v>11</v>
      </c>
      <c r="DN19" s="33">
        <f t="shared" si="21"/>
        <v>0</v>
      </c>
      <c r="DO19" s="33">
        <f t="shared" si="22"/>
        <v>0</v>
      </c>
      <c r="DP19" s="34">
        <f t="shared" si="23"/>
        <v>11</v>
      </c>
      <c r="DQ19" s="35">
        <f t="shared" si="24"/>
        <v>0</v>
      </c>
      <c r="DR19" s="35">
        <f t="shared" si="25"/>
        <v>0</v>
      </c>
      <c r="DS19" s="34">
        <f t="shared" si="26"/>
        <v>11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classi!B189</f>
        <v>-</v>
      </c>
      <c r="E20" s="37"/>
      <c r="F20" s="23">
        <f>classi!C189</f>
        <v>0</v>
      </c>
      <c r="G20" s="23">
        <f>classi!D189</f>
        <v>0</v>
      </c>
      <c r="H20" s="238">
        <f>classi!G189</f>
        <v>0</v>
      </c>
      <c r="I20" s="229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11</v>
      </c>
      <c r="DK20" s="81">
        <f t="shared" si="18"/>
        <v>0</v>
      </c>
      <c r="DL20" s="33">
        <f t="shared" si="19"/>
        <v>0</v>
      </c>
      <c r="DM20" s="34">
        <f t="shared" si="20"/>
        <v>11</v>
      </c>
      <c r="DN20" s="33">
        <f t="shared" si="21"/>
        <v>0</v>
      </c>
      <c r="DO20" s="33">
        <f t="shared" si="22"/>
        <v>0</v>
      </c>
      <c r="DP20" s="34">
        <f t="shared" si="23"/>
        <v>11</v>
      </c>
      <c r="DQ20" s="35">
        <f t="shared" si="24"/>
        <v>0</v>
      </c>
      <c r="DR20" s="35">
        <f t="shared" si="25"/>
        <v>0</v>
      </c>
      <c r="DS20" s="34">
        <f t="shared" si="26"/>
        <v>11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classi!B190</f>
        <v>-</v>
      </c>
      <c r="E21" s="37"/>
      <c r="F21" s="23">
        <f>classi!C190</f>
        <v>0</v>
      </c>
      <c r="G21" s="23">
        <f>classi!D190</f>
        <v>0</v>
      </c>
      <c r="H21" s="238">
        <f>classi!G190</f>
        <v>0</v>
      </c>
      <c r="I21" s="229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11</v>
      </c>
      <c r="DK21" s="81">
        <f t="shared" si="18"/>
        <v>0</v>
      </c>
      <c r="DL21" s="33">
        <f t="shared" si="19"/>
        <v>0</v>
      </c>
      <c r="DM21" s="34">
        <f t="shared" si="20"/>
        <v>11</v>
      </c>
      <c r="DN21" s="33">
        <f t="shared" si="21"/>
        <v>0</v>
      </c>
      <c r="DO21" s="33">
        <f t="shared" si="22"/>
        <v>0</v>
      </c>
      <c r="DP21" s="34">
        <f t="shared" si="23"/>
        <v>11</v>
      </c>
      <c r="DQ21" s="35">
        <f t="shared" si="24"/>
        <v>0</v>
      </c>
      <c r="DR21" s="35">
        <f t="shared" si="25"/>
        <v>0</v>
      </c>
      <c r="DS21" s="34">
        <f t="shared" si="26"/>
        <v>11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classi!B191</f>
        <v>-</v>
      </c>
      <c r="E22" s="37"/>
      <c r="F22" s="23">
        <f>classi!C191</f>
        <v>0</v>
      </c>
      <c r="G22" s="23">
        <f>classi!D191</f>
        <v>0</v>
      </c>
      <c r="H22" s="238">
        <f>classi!G191</f>
        <v>0</v>
      </c>
      <c r="I22" s="229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11</v>
      </c>
      <c r="DK22" s="81">
        <f t="shared" si="18"/>
        <v>0</v>
      </c>
      <c r="DL22" s="33">
        <f t="shared" si="19"/>
        <v>0</v>
      </c>
      <c r="DM22" s="34">
        <f t="shared" si="20"/>
        <v>11</v>
      </c>
      <c r="DN22" s="33">
        <f t="shared" si="21"/>
        <v>0</v>
      </c>
      <c r="DO22" s="33">
        <f t="shared" si="22"/>
        <v>0</v>
      </c>
      <c r="DP22" s="34">
        <f t="shared" si="23"/>
        <v>11</v>
      </c>
      <c r="DQ22" s="35">
        <f t="shared" si="24"/>
        <v>0</v>
      </c>
      <c r="DR22" s="35">
        <f t="shared" si="25"/>
        <v>0</v>
      </c>
      <c r="DS22" s="34">
        <f t="shared" si="26"/>
        <v>11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classi!B192</f>
        <v>-</v>
      </c>
      <c r="E23" s="39"/>
      <c r="F23" s="40">
        <f>classi!C192</f>
        <v>0</v>
      </c>
      <c r="G23" s="40">
        <f>classi!D192</f>
        <v>0</v>
      </c>
      <c r="H23" s="239">
        <f>classi!G192</f>
        <v>0</v>
      </c>
      <c r="I23" s="230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11</v>
      </c>
      <c r="DK23" s="83">
        <f t="shared" si="18"/>
        <v>0</v>
      </c>
      <c r="DL23" s="49">
        <f t="shared" si="19"/>
        <v>0</v>
      </c>
      <c r="DM23" s="84">
        <f t="shared" si="20"/>
        <v>11</v>
      </c>
      <c r="DN23" s="49">
        <f t="shared" si="21"/>
        <v>0</v>
      </c>
      <c r="DO23" s="49">
        <f t="shared" si="22"/>
        <v>0</v>
      </c>
      <c r="DP23" s="84">
        <f t="shared" si="23"/>
        <v>11</v>
      </c>
      <c r="DQ23" s="85">
        <f t="shared" si="24"/>
        <v>0</v>
      </c>
      <c r="DR23" s="85">
        <f t="shared" si="25"/>
        <v>0</v>
      </c>
      <c r="DS23" s="84">
        <f t="shared" si="26"/>
        <v>11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Freestyle 2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elisa</v>
      </c>
      <c r="G29" s="102" t="str">
        <f>INDEX(G$1:G$23,MATCH(C29,$DW$1:$DW$23,0))</f>
        <v>laudito</v>
      </c>
      <c r="H29" s="102" t="str">
        <f>INDEX(H$1:H$23,MATCH(C29,$DW$1:$DW$23,0))</f>
        <v>vaniglia</v>
      </c>
      <c r="I29" s="101"/>
      <c r="J29" s="101"/>
      <c r="K29" s="114"/>
      <c r="L29" s="116">
        <f>INDEX(P$1:P$23,MATCH(C29,$DW$1:$DW$23,0))</f>
        <v>21.666666666666668</v>
      </c>
      <c r="M29" s="103">
        <f>INDEX(U$1:U$23,MATCH(C29,$DW$1:$DW$23,0))</f>
        <v>22.666666666666668</v>
      </c>
      <c r="N29" s="103">
        <f>INDEX(Z$1:Z$23,MATCH(C29,$DW$1:$DW$23,0))</f>
        <v>22</v>
      </c>
      <c r="O29" s="119">
        <f>INDEX(AE$1:AE$23,MATCH(C29,$DW$1:$DW$23,0))</f>
        <v>21</v>
      </c>
      <c r="P29" s="116">
        <f>INDEX(AJ$1:AJ$23,MATCH(C29,$DW$1:$DW$23,0))</f>
        <v>20.666666666666668</v>
      </c>
      <c r="Q29" s="103">
        <f>INDEX(AO$1:AO$23,MATCH(C29,$DW$1:$DW$23,0))</f>
        <v>21.333333333333332</v>
      </c>
      <c r="R29" s="103">
        <f>INDEX(AT$1:AT$23,MATCH(C29,$DW$1:$DW$23,0))</f>
        <v>20.666666666666668</v>
      </c>
      <c r="S29" s="119">
        <f>INDEX(AY$1:AY$23,MATCH(C29,$DW$1:$DW$23,0))</f>
        <v>20.666666666666668</v>
      </c>
      <c r="T29" s="131">
        <f>INDEX(AZ$1:AZ$23,MATCH(C29,$DW$1:$DW$23,0))</f>
        <v>170.66666666666666</v>
      </c>
      <c r="U29" s="116">
        <f>INDEX(BE$1:BE$23,MATCH(C29,$DW$1:$DW$23,0))</f>
        <v>1.3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1.3</v>
      </c>
      <c r="AC29" s="254">
        <f>INDEX(DI$1:DI$23,MATCH(C29,$DW$1:$DW$23,0))</f>
        <v>169.36666666666665</v>
      </c>
      <c r="AD29" s="105">
        <f>INDEX(D$1:D$23,MATCH(C29,$DW$1:$DW$23,0))</f>
        <v>217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melissa</v>
      </c>
      <c r="G30" s="63" t="str">
        <f>INDEX(G$1:G$23,MATCH(C30,$DW$1:$DW$23,0))</f>
        <v>munoz</v>
      </c>
      <c r="H30" s="63" t="str">
        <f>INDEX(H$1:H$23,MATCH(C30,$DW$1:$DW$23,0))</f>
        <v>krystal</v>
      </c>
      <c r="I30" s="37"/>
      <c r="J30" s="37"/>
      <c r="K30" s="115"/>
      <c r="L30" s="117">
        <f>INDEX(P$1:P$23,MATCH(C30,$DW$1:$DW$23,0))</f>
        <v>21</v>
      </c>
      <c r="M30" s="32">
        <f>INDEX(U$1:U$23,MATCH(C30,$DW$1:$DW$23,0))</f>
        <v>22</v>
      </c>
      <c r="N30" s="32">
        <f>INDEX(Z$1:Z$23,MATCH(C30,$DW$1:$DW$23,0))</f>
        <v>19.333333333333332</v>
      </c>
      <c r="O30" s="120">
        <f>INDEX(AE$1:AE$23,MATCH(C30,$DW$1:$DW$23,0))</f>
        <v>20.666666666666668</v>
      </c>
      <c r="P30" s="117">
        <f>INDEX(AJ$1:AJ$23,MATCH(C30,$DW$1:$DW$23,0))</f>
        <v>20</v>
      </c>
      <c r="Q30" s="32">
        <f>INDEX(AO$1:AO$23,MATCH(C30,$DW$1:$DW$23,0))</f>
        <v>18.666666666666668</v>
      </c>
      <c r="R30" s="32">
        <f>INDEX(AT$1:AT$23,MATCH(C30,$DW$1:$DW$23,0))</f>
        <v>22</v>
      </c>
      <c r="S30" s="120">
        <f>INDEX(AY$1:AY$23,MATCH(C30,$DW$1:$DW$23,0))</f>
        <v>22</v>
      </c>
      <c r="T30" s="132">
        <f>INDEX(AZ$1:AZ$23,MATCH(C30,$DW$1:$DW$23,0))</f>
        <v>165.66666666666669</v>
      </c>
      <c r="U30" s="117">
        <f>INDEX(BE$1:BE$23,MATCH(C30,$DW$1:$DW$23,0))</f>
        <v>0.3333333333333333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0.3333333333333333</v>
      </c>
      <c r="AC30" s="255">
        <f>INDEX(DI$1:DI$23,MATCH(C30,$DW$1:$DW$23,0))</f>
        <v>165.33333333333334</v>
      </c>
      <c r="AD30" s="60" t="str">
        <f>INDEX(D$1:D$23,MATCH(C30,$DW$1:$DW$23,0))</f>
        <v>224a</v>
      </c>
      <c r="AE30" s="61">
        <f>INDEX(DX$1:DX$23,MATCH(C30,$DW$1:$DW$23,0))</f>
        <v>0.9761857901987799</v>
      </c>
      <c r="AF30" s="107" t="str">
        <f aca="true" t="shared" si="34" ref="AF30:AF39"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lucilla</v>
      </c>
      <c r="G31" s="63" t="str">
        <f>INDEX(G$1:G$23,MATCH(C31,$DW$1:$DW$23,0))</f>
        <v>ronconi</v>
      </c>
      <c r="H31" s="63" t="str">
        <f>INDEX(H$1:H$23,MATCH(C31,$DW$1:$DW$23,0))</f>
        <v>rusty</v>
      </c>
      <c r="I31" s="37"/>
      <c r="J31" s="37"/>
      <c r="K31" s="115"/>
      <c r="L31" s="117">
        <f>INDEX(P$1:P$23,MATCH(C31,$DW$1:$DW$23,0))</f>
        <v>20.666666666666668</v>
      </c>
      <c r="M31" s="32">
        <f>INDEX(U$1:U$23,MATCH(C31,$DW$1:$DW$23,0))</f>
        <v>20</v>
      </c>
      <c r="N31" s="32">
        <f>INDEX(Z$1:Z$23,MATCH(C31,$DW$1:$DW$23,0))</f>
        <v>20.333333333333332</v>
      </c>
      <c r="O31" s="120">
        <f>INDEX(AE$1:AE$23,MATCH(C31,$DW$1:$DW$23,0))</f>
        <v>19.666666666666668</v>
      </c>
      <c r="P31" s="117">
        <f>INDEX(AJ$1:AJ$23,MATCH(C31,$DW$1:$DW$23,0))</f>
        <v>19</v>
      </c>
      <c r="Q31" s="32">
        <f>INDEX(AO$1:AO$23,MATCH(C31,$DW$1:$DW$23,0))</f>
        <v>19</v>
      </c>
      <c r="R31" s="32">
        <f>INDEX(AT$1:AT$23,MATCH(C31,$DW$1:$DW$23,0))</f>
        <v>20.666666666666668</v>
      </c>
      <c r="S31" s="120">
        <f>INDEX(AY$1:AY$23,MATCH(C31,$DW$1:$DW$23,0))</f>
        <v>20</v>
      </c>
      <c r="T31" s="132">
        <f>INDEX(AZ$1:AZ$23,MATCH(C31,$DW$1:$DW$23,0))</f>
        <v>159.33333333333334</v>
      </c>
      <c r="U31" s="117">
        <f>INDEX(BE$1:BE$23,MATCH(C31,$DW$1:$DW$23,0))</f>
        <v>0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5">
        <f>INDEX(DI$1:DI$23,MATCH(C31,$DW$1:$DW$23,0))</f>
        <v>159.33333333333334</v>
      </c>
      <c r="AD31" s="60">
        <f>INDEX(D$1:D$23,MATCH(C31,$DW$1:$DW$23,0))</f>
        <v>214</v>
      </c>
      <c r="AE31" s="61">
        <f>INDEX(DX$1:DX$23,MATCH(C31,$DW$1:$DW$23,0))</f>
        <v>0.9407596929738242</v>
      </c>
      <c r="AF31" s="107" t="str">
        <f t="shared" si="34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3.5" thickBot="1">
      <c r="C32" s="56">
        <v>4</v>
      </c>
      <c r="D32" s="62">
        <f aca="true" t="shared" si="35" ref="D32:D37">IF(AA32="-",INDEX(DV$1:DV$23,MATCH(C32,$DW$1:$DW$23,0)),AA32)</f>
        <v>4</v>
      </c>
      <c r="E32" s="37"/>
      <c r="F32" s="63" t="str">
        <f aca="true" t="shared" si="36" ref="F32:F37">INDEX(F$1:F$23,MATCH(C32,$DW$1:$DW$23,0))</f>
        <v>rachele</v>
      </c>
      <c r="G32" s="63" t="str">
        <f aca="true" t="shared" si="37" ref="G32:G37">INDEX(G$1:G$23,MATCH(C32,$DW$1:$DW$23,0))</f>
        <v>tulli</v>
      </c>
      <c r="H32" s="63" t="str">
        <f aca="true" t="shared" si="38" ref="H32:H37">INDEX(H$1:H$23,MATCH(C32,$DW$1:$DW$23,0))</f>
        <v>ariel</v>
      </c>
      <c r="I32" s="37"/>
      <c r="J32" s="37"/>
      <c r="K32" s="115"/>
      <c r="L32" s="117">
        <f aca="true" t="shared" si="39" ref="L32:L37">INDEX(P$1:P$23,MATCH(C32,$DW$1:$DW$23,0))</f>
        <v>20.333333333333332</v>
      </c>
      <c r="M32" s="32">
        <f aca="true" t="shared" si="40" ref="M32:M37">INDEX(U$1:U$23,MATCH(C32,$DW$1:$DW$23,0))</f>
        <v>20.333333333333332</v>
      </c>
      <c r="N32" s="32">
        <f aca="true" t="shared" si="41" ref="N32:N37">INDEX(Z$1:Z$23,MATCH(C32,$DW$1:$DW$23,0))</f>
        <v>20.666666666666668</v>
      </c>
      <c r="O32" s="120">
        <f aca="true" t="shared" si="42" ref="O32:O37">INDEX(AE$1:AE$23,MATCH(C32,$DW$1:$DW$23,0))</f>
        <v>19</v>
      </c>
      <c r="P32" s="117">
        <f aca="true" t="shared" si="43" ref="P32:P37">INDEX(AJ$1:AJ$23,MATCH(C32,$DW$1:$DW$23,0))</f>
        <v>17</v>
      </c>
      <c r="Q32" s="32">
        <f aca="true" t="shared" si="44" ref="Q32:Q37">INDEX(AO$1:AO$23,MATCH(C32,$DW$1:$DW$23,0))</f>
        <v>16.666666666666668</v>
      </c>
      <c r="R32" s="32">
        <f aca="true" t="shared" si="45" ref="R32:R37">INDEX(AT$1:AT$23,MATCH(C32,$DW$1:$DW$23,0))</f>
        <v>18.666666666666668</v>
      </c>
      <c r="S32" s="120">
        <f aca="true" t="shared" si="46" ref="S32:S37">INDEX(AY$1:AY$23,MATCH(C32,$DW$1:$DW$23,0))</f>
        <v>18.666666666666668</v>
      </c>
      <c r="T32" s="132">
        <f aca="true" t="shared" si="47" ref="T32:T37">INDEX(AZ$1:AZ$23,MATCH(C32,$DW$1:$DW$23,0))</f>
        <v>151.33333333333331</v>
      </c>
      <c r="U32" s="117">
        <f aca="true" t="shared" si="48" ref="U32:U37">INDEX(BE$1:BE$23,MATCH(C32,$DW$1:$DW$23,0))</f>
        <v>0.26666666666666666</v>
      </c>
      <c r="V32" s="32">
        <f aca="true" t="shared" si="49" ref="V32:V37">INDEX(BJ$1:BJ$65536,MATCH(C32,$DW:$DW,0))</f>
        <v>0</v>
      </c>
      <c r="W32" s="32">
        <f aca="true" t="shared" si="50" ref="W32:W37">INDEX(BO$1:BO$23,MATCH(C32,$DW$1:$DW$23,0))</f>
        <v>0</v>
      </c>
      <c r="X32" s="32">
        <f aca="true" t="shared" si="51" ref="X32:X37">INDEX(BT$1:BT$23,MATCH(C32,$DW$1:$DW$23,0))</f>
        <v>0</v>
      </c>
      <c r="Y32" s="32">
        <f aca="true" t="shared" si="52" ref="Y32:Y37">INDEX(BY$1:BY$23,MATCH(C32,$DW$1:$DW$23,0))</f>
        <v>0</v>
      </c>
      <c r="Z32" s="120">
        <f aca="true" t="shared" si="53" ref="Z32:Z37">INDEX(CD$1:CD$23,MATCH(C32,$DW$1:$DW$23,0))</f>
        <v>0</v>
      </c>
      <c r="AA32" s="124" t="str">
        <f aca="true" t="shared" si="54" ref="AA32:AA37">INDEX(DY$1:DY$23,MATCH(C32,$DW$1:$DW$23,0))</f>
        <v>-</v>
      </c>
      <c r="AB32" s="122">
        <f aca="true" t="shared" si="55" ref="AB32:AB37">INDEX(DH$1:DH$23,MATCH(C32,$DW$1:$DW$23,0))</f>
        <v>0.26666666666666666</v>
      </c>
      <c r="AC32" s="255">
        <f aca="true" t="shared" si="56" ref="AC32:AC37">INDEX(DI$1:DI$23,MATCH(C32,$DW$1:$DW$23,0))</f>
        <v>151.06666666666663</v>
      </c>
      <c r="AD32" s="60">
        <f aca="true" t="shared" si="57" ref="AD32:AD37">INDEX(D$1:D$23,MATCH(C32,$DW$1:$DW$23,0))</f>
        <v>222</v>
      </c>
      <c r="AE32" s="61">
        <f aca="true" t="shared" si="58" ref="AE32:AE37">INDEX(DX$1:DX$23,MATCH(C32,$DW$1:$DW$23,0))</f>
        <v>0.891950403463885</v>
      </c>
      <c r="AF32" s="107" t="str">
        <f t="shared" si="34"/>
        <v>Point</v>
      </c>
    </row>
    <row r="33" spans="3:32" ht="13.5" thickBot="1">
      <c r="C33" s="56">
        <v>5</v>
      </c>
      <c r="D33" s="62">
        <f t="shared" si="35"/>
        <v>5</v>
      </c>
      <c r="E33" s="37"/>
      <c r="F33" s="63" t="str">
        <f t="shared" si="36"/>
        <v>stefania</v>
      </c>
      <c r="G33" s="63" t="str">
        <f t="shared" si="37"/>
        <v>gaspari</v>
      </c>
      <c r="H33" s="63" t="str">
        <f t="shared" si="38"/>
        <v>goccia</v>
      </c>
      <c r="I33" s="37"/>
      <c r="J33" s="37"/>
      <c r="K33" s="115"/>
      <c r="L33" s="117">
        <f t="shared" si="39"/>
        <v>19.333333333333332</v>
      </c>
      <c r="M33" s="32">
        <f t="shared" si="40"/>
        <v>21</v>
      </c>
      <c r="N33" s="32">
        <f t="shared" si="41"/>
        <v>21</v>
      </c>
      <c r="O33" s="120">
        <f t="shared" si="42"/>
        <v>20</v>
      </c>
      <c r="P33" s="117">
        <f t="shared" si="43"/>
        <v>17</v>
      </c>
      <c r="Q33" s="32">
        <f t="shared" si="44"/>
        <v>16.333333333333332</v>
      </c>
      <c r="R33" s="32">
        <f t="shared" si="45"/>
        <v>18</v>
      </c>
      <c r="S33" s="120">
        <f t="shared" si="46"/>
        <v>17.666666666666668</v>
      </c>
      <c r="T33" s="132">
        <f t="shared" si="47"/>
        <v>150.33333333333331</v>
      </c>
      <c r="U33" s="117">
        <f t="shared" si="48"/>
        <v>0</v>
      </c>
      <c r="V33" s="32">
        <f t="shared" si="49"/>
        <v>0</v>
      </c>
      <c r="W33" s="32">
        <f t="shared" si="50"/>
        <v>0</v>
      </c>
      <c r="X33" s="32">
        <f t="shared" si="51"/>
        <v>0</v>
      </c>
      <c r="Y33" s="32">
        <f t="shared" si="52"/>
        <v>0</v>
      </c>
      <c r="Z33" s="120">
        <f t="shared" si="53"/>
        <v>0</v>
      </c>
      <c r="AA33" s="124" t="str">
        <f t="shared" si="54"/>
        <v>-</v>
      </c>
      <c r="AB33" s="122">
        <f t="shared" si="55"/>
        <v>0</v>
      </c>
      <c r="AC33" s="255">
        <f t="shared" si="56"/>
        <v>150.33333333333331</v>
      </c>
      <c r="AD33" s="60">
        <f t="shared" si="57"/>
        <v>218</v>
      </c>
      <c r="AE33" s="61">
        <f t="shared" si="58"/>
        <v>0.8876205471363905</v>
      </c>
      <c r="AF33" s="107" t="str">
        <f t="shared" si="34"/>
        <v>Point</v>
      </c>
    </row>
    <row r="34" spans="3:32" ht="13.5" thickBot="1">
      <c r="C34" s="56">
        <v>6</v>
      </c>
      <c r="D34" s="62">
        <f t="shared" si="35"/>
        <v>6</v>
      </c>
      <c r="E34" s="37"/>
      <c r="F34" s="63" t="str">
        <f t="shared" si="36"/>
        <v>roberto</v>
      </c>
      <c r="G34" s="63" t="str">
        <f t="shared" si="37"/>
        <v>amerio</v>
      </c>
      <c r="H34" s="63" t="str">
        <f t="shared" si="38"/>
        <v>nano</v>
      </c>
      <c r="I34" s="37"/>
      <c r="J34" s="37"/>
      <c r="K34" s="115"/>
      <c r="L34" s="117">
        <f t="shared" si="39"/>
        <v>17.666666666666668</v>
      </c>
      <c r="M34" s="32">
        <f t="shared" si="40"/>
        <v>18.666666666666668</v>
      </c>
      <c r="N34" s="32">
        <f t="shared" si="41"/>
        <v>21</v>
      </c>
      <c r="O34" s="120">
        <f t="shared" si="42"/>
        <v>18</v>
      </c>
      <c r="P34" s="117">
        <f t="shared" si="43"/>
        <v>16.333333333333332</v>
      </c>
      <c r="Q34" s="32">
        <f t="shared" si="44"/>
        <v>16.666666666666668</v>
      </c>
      <c r="R34" s="32">
        <f t="shared" si="45"/>
        <v>18</v>
      </c>
      <c r="S34" s="120">
        <f t="shared" si="46"/>
        <v>17.333333333333332</v>
      </c>
      <c r="T34" s="132">
        <f t="shared" si="47"/>
        <v>143.66666666666669</v>
      </c>
      <c r="U34" s="117">
        <f t="shared" si="48"/>
        <v>1.7</v>
      </c>
      <c r="V34" s="32">
        <f t="shared" si="49"/>
        <v>0</v>
      </c>
      <c r="W34" s="32">
        <f t="shared" si="50"/>
        <v>0.3333333333333333</v>
      </c>
      <c r="X34" s="32">
        <f t="shared" si="51"/>
        <v>0</v>
      </c>
      <c r="Y34" s="32">
        <f t="shared" si="52"/>
        <v>0</v>
      </c>
      <c r="Z34" s="120">
        <f t="shared" si="53"/>
        <v>0</v>
      </c>
      <c r="AA34" s="124" t="str">
        <f t="shared" si="54"/>
        <v>-</v>
      </c>
      <c r="AB34" s="122">
        <f t="shared" si="55"/>
        <v>2.033333333333333</v>
      </c>
      <c r="AC34" s="255">
        <f t="shared" si="56"/>
        <v>141.63333333333335</v>
      </c>
      <c r="AD34" s="60">
        <f t="shared" si="57"/>
        <v>224</v>
      </c>
      <c r="AE34" s="61">
        <f t="shared" si="58"/>
        <v>0.8362527061602049</v>
      </c>
      <c r="AF34" s="107" t="str">
        <f t="shared" si="34"/>
        <v>-</v>
      </c>
    </row>
    <row r="35" spans="3:32" ht="13.5" thickBot="1">
      <c r="C35" s="56">
        <v>7</v>
      </c>
      <c r="D35" s="62">
        <f t="shared" si="35"/>
        <v>7</v>
      </c>
      <c r="E35" s="37"/>
      <c r="F35" s="63" t="str">
        <f t="shared" si="36"/>
        <v>paola</v>
      </c>
      <c r="G35" s="63" t="str">
        <f t="shared" si="37"/>
        <v>bencini</v>
      </c>
      <c r="H35" s="63" t="str">
        <f t="shared" si="38"/>
        <v>neve</v>
      </c>
      <c r="I35" s="37"/>
      <c r="J35" s="37"/>
      <c r="K35" s="115"/>
      <c r="L35" s="117">
        <f t="shared" si="39"/>
        <v>18.333333333333332</v>
      </c>
      <c r="M35" s="32">
        <f t="shared" si="40"/>
        <v>19</v>
      </c>
      <c r="N35" s="32">
        <f t="shared" si="41"/>
        <v>20.333333333333332</v>
      </c>
      <c r="O35" s="120">
        <f t="shared" si="42"/>
        <v>18.666666666666668</v>
      </c>
      <c r="P35" s="117">
        <f t="shared" si="43"/>
        <v>16</v>
      </c>
      <c r="Q35" s="32">
        <f t="shared" si="44"/>
        <v>15.666666666666666</v>
      </c>
      <c r="R35" s="32">
        <f t="shared" si="45"/>
        <v>17</v>
      </c>
      <c r="S35" s="120">
        <f t="shared" si="46"/>
        <v>16.666666666666668</v>
      </c>
      <c r="T35" s="132">
        <f t="shared" si="47"/>
        <v>141.66666666666666</v>
      </c>
      <c r="U35" s="117">
        <f t="shared" si="48"/>
        <v>1.1333333333333335</v>
      </c>
      <c r="V35" s="32">
        <f t="shared" si="49"/>
        <v>0</v>
      </c>
      <c r="W35" s="32">
        <f t="shared" si="50"/>
        <v>0</v>
      </c>
      <c r="X35" s="32">
        <f t="shared" si="51"/>
        <v>0</v>
      </c>
      <c r="Y35" s="32">
        <f t="shared" si="52"/>
        <v>0</v>
      </c>
      <c r="Z35" s="120">
        <f t="shared" si="53"/>
        <v>0</v>
      </c>
      <c r="AA35" s="124" t="str">
        <f t="shared" si="54"/>
        <v>-</v>
      </c>
      <c r="AB35" s="122">
        <f t="shared" si="55"/>
        <v>1.1333333333333335</v>
      </c>
      <c r="AC35" s="255">
        <f t="shared" si="56"/>
        <v>140.53333333333333</v>
      </c>
      <c r="AD35" s="60">
        <f t="shared" si="57"/>
        <v>220</v>
      </c>
      <c r="AE35" s="61">
        <f t="shared" si="58"/>
        <v>0.8297579216689629</v>
      </c>
      <c r="AF35" s="107" t="str">
        <f t="shared" si="34"/>
        <v>-</v>
      </c>
    </row>
    <row r="36" spans="3:32" ht="13.5" thickBot="1">
      <c r="C36" s="56">
        <v>8</v>
      </c>
      <c r="D36" s="62">
        <f t="shared" si="35"/>
        <v>8</v>
      </c>
      <c r="E36" s="37"/>
      <c r="F36" s="63" t="str">
        <f t="shared" si="36"/>
        <v>julia</v>
      </c>
      <c r="G36" s="63" t="str">
        <f t="shared" si="37"/>
        <v>preusser</v>
      </c>
      <c r="H36" s="63" t="str">
        <f t="shared" si="38"/>
        <v>jorlik</v>
      </c>
      <c r="I36" s="37"/>
      <c r="J36" s="37"/>
      <c r="K36" s="115"/>
      <c r="L36" s="117">
        <f t="shared" si="39"/>
        <v>19</v>
      </c>
      <c r="M36" s="32">
        <f t="shared" si="40"/>
        <v>17.666666666666668</v>
      </c>
      <c r="N36" s="32">
        <f t="shared" si="41"/>
        <v>18</v>
      </c>
      <c r="O36" s="120">
        <f t="shared" si="42"/>
        <v>18.333333333333332</v>
      </c>
      <c r="P36" s="117">
        <f t="shared" si="43"/>
        <v>17.666666666666668</v>
      </c>
      <c r="Q36" s="32">
        <f t="shared" si="44"/>
        <v>16.666666666666668</v>
      </c>
      <c r="R36" s="32">
        <f t="shared" si="45"/>
        <v>17</v>
      </c>
      <c r="S36" s="120">
        <f t="shared" si="46"/>
        <v>16.333333333333332</v>
      </c>
      <c r="T36" s="132">
        <f t="shared" si="47"/>
        <v>140.66666666666669</v>
      </c>
      <c r="U36" s="117">
        <f t="shared" si="48"/>
        <v>1.4666666666666668</v>
      </c>
      <c r="V36" s="32">
        <f t="shared" si="49"/>
        <v>0</v>
      </c>
      <c r="W36" s="32">
        <f t="shared" si="50"/>
        <v>0</v>
      </c>
      <c r="X36" s="32">
        <f t="shared" si="51"/>
        <v>0</v>
      </c>
      <c r="Y36" s="32">
        <f t="shared" si="52"/>
        <v>0</v>
      </c>
      <c r="Z36" s="120">
        <f t="shared" si="53"/>
        <v>0</v>
      </c>
      <c r="AA36" s="124" t="str">
        <f t="shared" si="54"/>
        <v>-</v>
      </c>
      <c r="AB36" s="122">
        <f t="shared" si="55"/>
        <v>1.4666666666666668</v>
      </c>
      <c r="AC36" s="255">
        <f t="shared" si="56"/>
        <v>139.20000000000002</v>
      </c>
      <c r="AD36" s="60">
        <f t="shared" si="57"/>
        <v>219</v>
      </c>
      <c r="AE36" s="61">
        <f t="shared" si="58"/>
        <v>0.8218854556189729</v>
      </c>
      <c r="AF36" s="107" t="str">
        <f t="shared" si="34"/>
        <v>-</v>
      </c>
    </row>
    <row r="37" spans="3:32" ht="13.5" thickBot="1">
      <c r="C37" s="56">
        <v>9</v>
      </c>
      <c r="D37" s="62">
        <f t="shared" si="35"/>
        <v>9</v>
      </c>
      <c r="E37" s="37"/>
      <c r="F37" s="63" t="str">
        <f t="shared" si="36"/>
        <v>dan</v>
      </c>
      <c r="G37" s="63" t="str">
        <f t="shared" si="37"/>
        <v>daragiu</v>
      </c>
      <c r="H37" s="63" t="str">
        <f t="shared" si="38"/>
        <v>reyna</v>
      </c>
      <c r="I37" s="37"/>
      <c r="J37" s="37"/>
      <c r="K37" s="115"/>
      <c r="L37" s="117">
        <f t="shared" si="39"/>
        <v>18.666666666666668</v>
      </c>
      <c r="M37" s="32">
        <f t="shared" si="40"/>
        <v>19.333333333333332</v>
      </c>
      <c r="N37" s="32">
        <f t="shared" si="41"/>
        <v>19</v>
      </c>
      <c r="O37" s="120">
        <f t="shared" si="42"/>
        <v>18</v>
      </c>
      <c r="P37" s="117">
        <f t="shared" si="43"/>
        <v>17.333333333333332</v>
      </c>
      <c r="Q37" s="32">
        <f t="shared" si="44"/>
        <v>16.666666666666668</v>
      </c>
      <c r="R37" s="32">
        <f t="shared" si="45"/>
        <v>17.333333333333332</v>
      </c>
      <c r="S37" s="120">
        <f t="shared" si="46"/>
        <v>17.333333333333332</v>
      </c>
      <c r="T37" s="132">
        <f t="shared" si="47"/>
        <v>143.66666666666666</v>
      </c>
      <c r="U37" s="117">
        <f t="shared" si="48"/>
        <v>8.666666666666666</v>
      </c>
      <c r="V37" s="32">
        <f t="shared" si="49"/>
        <v>0</v>
      </c>
      <c r="W37" s="32">
        <f t="shared" si="50"/>
        <v>0</v>
      </c>
      <c r="X37" s="32">
        <f t="shared" si="51"/>
        <v>0</v>
      </c>
      <c r="Y37" s="32">
        <f t="shared" si="52"/>
        <v>0</v>
      </c>
      <c r="Z37" s="120">
        <f t="shared" si="53"/>
        <v>0</v>
      </c>
      <c r="AA37" s="124" t="str">
        <f t="shared" si="54"/>
        <v>-</v>
      </c>
      <c r="AB37" s="122">
        <f t="shared" si="55"/>
        <v>8.666666666666666</v>
      </c>
      <c r="AC37" s="255">
        <f t="shared" si="56"/>
        <v>135</v>
      </c>
      <c r="AD37" s="60">
        <f t="shared" si="57"/>
        <v>216</v>
      </c>
      <c r="AE37" s="61">
        <f t="shared" si="58"/>
        <v>0.7970871875615038</v>
      </c>
      <c r="AF37" s="107" t="str">
        <f t="shared" si="34"/>
        <v>-</v>
      </c>
    </row>
    <row r="38" spans="3:32" ht="13.5" thickBot="1">
      <c r="C38" s="56">
        <v>10</v>
      </c>
      <c r="D38" s="62">
        <f>IF(AA38="-",INDEX(DV$1:DV$23,MATCH(C38,$DW$1:$DW$23,0)),AA38)</f>
        <v>10</v>
      </c>
      <c r="E38" s="37"/>
      <c r="F38" s="63" t="str">
        <f>INDEX(F$1:F$23,MATCH(C38,$DW$1:$DW$23,0))</f>
        <v>laura</v>
      </c>
      <c r="G38" s="63" t="str">
        <f>INDEX(G$1:G$23,MATCH(C38,$DW$1:$DW$23,0))</f>
        <v>scotto</v>
      </c>
      <c r="H38" s="63" t="str">
        <f>INDEX(H$1:H$23,MATCH(C38,$DW$1:$DW$23,0))</f>
        <v>gin</v>
      </c>
      <c r="I38" s="37"/>
      <c r="J38" s="37"/>
      <c r="K38" s="115"/>
      <c r="L38" s="117">
        <f>INDEX(P$1:P$23,MATCH(C38,$DW$1:$DW$23,0))</f>
        <v>17.333333333333332</v>
      </c>
      <c r="M38" s="32">
        <f>INDEX(U$1:U$23,MATCH(C38,$DW$1:$DW$23,0))</f>
        <v>17.666666666666668</v>
      </c>
      <c r="N38" s="32">
        <f>INDEX(Z$1:Z$23,MATCH(C38,$DW$1:$DW$23,0))</f>
        <v>18</v>
      </c>
      <c r="O38" s="120">
        <f>INDEX(AE$1:AE$23,MATCH(C38,$DW$1:$DW$23,0))</f>
        <v>17.666666666666668</v>
      </c>
      <c r="P38" s="117">
        <f>INDEX(AJ$1:AJ$23,MATCH(C38,$DW$1:$DW$23,0))</f>
        <v>16</v>
      </c>
      <c r="Q38" s="32">
        <f>INDEX(AO$1:AO$23,MATCH(C38,$DW$1:$DW$23,0))</f>
        <v>16</v>
      </c>
      <c r="R38" s="32">
        <f>INDEX(AT$1:AT$23,MATCH(C38,$DW$1:$DW$23,0))</f>
        <v>15.833333333333334</v>
      </c>
      <c r="S38" s="120">
        <f>INDEX(AY$1:AY$23,MATCH(C38,$DW$1:$DW$23,0))</f>
        <v>16.166666666666668</v>
      </c>
      <c r="T38" s="132">
        <f>INDEX(AZ$1:AZ$23,MATCH(C38,$DW$1:$DW$23,0))</f>
        <v>134.66666666666666</v>
      </c>
      <c r="U38" s="117">
        <f>INDEX(BE$1:BE$23,MATCH(C38,$DW$1:$DW$23,0))</f>
        <v>1.8666666666666665</v>
      </c>
      <c r="V38" s="32">
        <f>INDEX(BJ:BJ,MATCH(C38,$DW:$DW,0))</f>
        <v>0</v>
      </c>
      <c r="W38" s="32">
        <f>INDEX(BO$1:BO$23,MATCH(C38,$DW$1:$DW$23,0))</f>
        <v>0</v>
      </c>
      <c r="X38" s="32">
        <f>INDEX(BT$1:BT$23,MATCH(C38,$DW$1:$DW$23,0))</f>
        <v>0</v>
      </c>
      <c r="Y38" s="32">
        <f>INDEX(BY$1:BY$23,MATCH(C38,$DW$1:$DW$23,0))</f>
        <v>0</v>
      </c>
      <c r="Z38" s="120">
        <f>INDEX(CD$1:CD$23,MATCH(C38,$DW$1:$DW$23,0))</f>
        <v>0</v>
      </c>
      <c r="AA38" s="124" t="str">
        <f>INDEX(DY$1:DY$23,MATCH(C38,$DW$1:$DW$23,0))</f>
        <v>-</v>
      </c>
      <c r="AB38" s="122">
        <f>INDEX(DH$1:DH$23,MATCH(C38,$DW$1:$DW$23,0))</f>
        <v>1.8666666666666665</v>
      </c>
      <c r="AC38" s="255">
        <f>INDEX(DI$1:DI$23,MATCH(C38,$DW$1:$DW$23,0))</f>
        <v>132.79999999999998</v>
      </c>
      <c r="AD38" s="60">
        <f>INDEX(D$1:D$23,MATCH(C38,$DW$1:$DW$23,0))</f>
        <v>223</v>
      </c>
      <c r="AE38" s="61">
        <f>INDEX(DX$1:DX$23,MATCH(C38,$DW$1:$DW$23,0))</f>
        <v>0.7840976185790198</v>
      </c>
      <c r="AF38" s="107" t="str">
        <f t="shared" si="34"/>
        <v>-</v>
      </c>
    </row>
    <row r="39" spans="3:32" ht="12.75">
      <c r="C39" s="56">
        <v>11</v>
      </c>
      <c r="D39" s="62" t="e">
        <f>IF(AA39="-",INDEX(DV$1:DV$23,MATCH(C39,$DW$1:$DW$23,0)),AA39)</f>
        <v>#N/A</v>
      </c>
      <c r="E39" s="37"/>
      <c r="F39" s="63" t="e">
        <f>INDEX(F$1:F$23,MATCH(C39,$DW$1:$DW$23,0))</f>
        <v>#N/A</v>
      </c>
      <c r="G39" s="63" t="e">
        <f>INDEX(G$1:G$23,MATCH(C39,$DW$1:$DW$23,0))</f>
        <v>#N/A</v>
      </c>
      <c r="H39" s="63" t="e">
        <f>INDEX(H$1:H$23,MATCH(C39,$DW$1:$DW$23,0))</f>
        <v>#N/A</v>
      </c>
      <c r="I39" s="37"/>
      <c r="J39" s="37"/>
      <c r="K39" s="115"/>
      <c r="L39" s="117" t="e">
        <f>INDEX(P$1:P$23,MATCH(C39,$DW$1:$DW$23,0))</f>
        <v>#N/A</v>
      </c>
      <c r="M39" s="32" t="e">
        <f>INDEX(U$1:U$23,MATCH(C39,$DW$1:$DW$23,0))</f>
        <v>#N/A</v>
      </c>
      <c r="N39" s="32" t="e">
        <f>INDEX(Z$1:Z$23,MATCH(C39,$DW$1:$DW$23,0))</f>
        <v>#N/A</v>
      </c>
      <c r="O39" s="120" t="e">
        <f>INDEX(AE$1:AE$23,MATCH(C39,$DW$1:$DW$23,0))</f>
        <v>#N/A</v>
      </c>
      <c r="P39" s="117" t="e">
        <f>INDEX(AJ$1:AJ$23,MATCH(C39,$DW$1:$DW$23,0))</f>
        <v>#N/A</v>
      </c>
      <c r="Q39" s="32" t="e">
        <f>INDEX(AO$1:AO$23,MATCH(C39,$DW$1:$DW$23,0))</f>
        <v>#N/A</v>
      </c>
      <c r="R39" s="32" t="e">
        <f>INDEX(AT$1:AT$23,MATCH(C39,$DW$1:$DW$23,0))</f>
        <v>#N/A</v>
      </c>
      <c r="S39" s="120" t="e">
        <f>INDEX(AY$1:AY$23,MATCH(C39,$DW$1:$DW$23,0))</f>
        <v>#N/A</v>
      </c>
      <c r="T39" s="132" t="e">
        <f>INDEX(AZ$1:AZ$23,MATCH(C39,$DW$1:$DW$23,0))</f>
        <v>#N/A</v>
      </c>
      <c r="U39" s="117" t="e">
        <f>INDEX(BE$1:BE$23,MATCH(C39,$DW$1:$DW$23,0))</f>
        <v>#N/A</v>
      </c>
      <c r="V39" s="32" t="e">
        <f>INDEX(BJ:BJ,MATCH(C39,$DW:$DW,0))</f>
        <v>#N/A</v>
      </c>
      <c r="W39" s="32" t="e">
        <f>INDEX(BO$1:BO$23,MATCH(C39,$DW$1:$DW$23,0))</f>
        <v>#N/A</v>
      </c>
      <c r="X39" s="32" t="e">
        <f>INDEX(BT$1:BT$23,MATCH(C39,$DW$1:$DW$23,0))</f>
        <v>#N/A</v>
      </c>
      <c r="Y39" s="32" t="e">
        <f>INDEX(BY$1:BY$23,MATCH(C39,$DW$1:$DW$23,0))</f>
        <v>#N/A</v>
      </c>
      <c r="Z39" s="120" t="e">
        <f>INDEX(CD$1:CD$23,MATCH(C39,$DW$1:$DW$23,0))</f>
        <v>#N/A</v>
      </c>
      <c r="AA39" s="124" t="e">
        <f>INDEX(DY$1:DY$23,MATCH(C39,$DW$1:$DW$23,0))</f>
        <v>#N/A</v>
      </c>
      <c r="AB39" s="122" t="e">
        <f>INDEX(DH$1:DH$23,MATCH(C39,$DW$1:$DW$23,0))</f>
        <v>#N/A</v>
      </c>
      <c r="AC39" s="255" t="e">
        <f>INDEX(DI$1:DI$23,MATCH(C39,$DW$1:$DW$23,0))</f>
        <v>#N/A</v>
      </c>
      <c r="AD39" s="60" t="e">
        <f>INDEX(D$1:D$23,MATCH(C39,$DW$1:$DW$23,0))</f>
        <v>#N/A</v>
      </c>
      <c r="AE39" s="61" t="e">
        <f>INDEX(DX$1:DX$23,MATCH(C39,$DW$1:$DW$23,0))</f>
        <v>#N/A</v>
      </c>
      <c r="AF39" s="107" t="e">
        <f t="shared" si="34"/>
        <v>#N/A</v>
      </c>
    </row>
  </sheetData>
  <sheetProtection password="CF7A" sheet="1" objects="1" scenarios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C1:DZ47"/>
  <sheetViews>
    <sheetView tabSelected="1" zoomScalePageLayoutView="0" workbookViewId="0" topLeftCell="C7">
      <selection activeCell="C42" sqref="A42:IV42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4.00390625" style="0" customWidth="1"/>
    <col min="6" max="6" width="11.57421875" style="0" customWidth="1"/>
    <col min="7" max="7" width="12.140625" style="0" customWidth="1"/>
    <col min="8" max="8" width="11.57421875" style="0" customWidth="1"/>
    <col min="9" max="9" width="7.421875" style="0" hidden="1" customWidth="1"/>
    <col min="10" max="10" width="7.57421875" style="0" hidden="1" customWidth="1"/>
    <col min="11" max="11" width="0" style="0" hidden="1" customWidth="1"/>
    <col min="12" max="14" width="6.00390625" style="0" bestFit="1" customWidth="1"/>
    <col min="15" max="15" width="6.00390625" style="0" customWidth="1"/>
    <col min="16" max="16" width="5.7109375" style="0" customWidth="1"/>
    <col min="17" max="19" width="6.00390625" style="0" bestFit="1" customWidth="1"/>
    <col min="20" max="20" width="7.421875" style="0" customWidth="1"/>
    <col min="21" max="21" width="6.140625" style="0" customWidth="1"/>
    <col min="22" max="24" width="6.00390625" style="0" bestFit="1" customWidth="1"/>
    <col min="25" max="25" width="4.8515625" style="0" bestFit="1" customWidth="1"/>
    <col min="26" max="26" width="5.7109375" style="0" customWidth="1"/>
    <col min="27" max="28" width="6.00390625" style="0" bestFit="1" customWidth="1"/>
    <col min="29" max="29" width="7.421875" style="0" customWidth="1"/>
    <col min="30" max="30" width="9.57421875" style="0" bestFit="1" customWidth="1"/>
    <col min="31" max="32" width="8.00390625" style="0" bestFit="1" customWidth="1"/>
    <col min="33" max="33" width="7.140625" style="0" bestFit="1" customWidth="1"/>
    <col min="34" max="34" width="6.00390625" style="0" bestFit="1" customWidth="1"/>
    <col min="35" max="35" width="6.28125" style="0" customWidth="1"/>
    <col min="36" max="36" width="4.8515625" style="0" bestFit="1" customWidth="1"/>
    <col min="37" max="39" width="6.00390625" style="0" bestFit="1" customWidth="1"/>
    <col min="40" max="40" width="5.8515625" style="0" customWidth="1"/>
    <col min="41" max="41" width="4.8515625" style="0" bestFit="1" customWidth="1"/>
    <col min="42" max="44" width="6.00390625" style="0" bestFit="1" customWidth="1"/>
    <col min="45" max="45" width="11.57421875" style="0" customWidth="1"/>
    <col min="46" max="46" width="4.8515625" style="0" bestFit="1" customWidth="1"/>
    <col min="47" max="49" width="6.00390625" style="0" bestFit="1" customWidth="1"/>
    <col min="50" max="50" width="11.57421875" style="0" customWidth="1"/>
    <col min="51" max="51" width="6.140625" style="0" customWidth="1"/>
    <col min="52" max="52" width="6.8515625" style="0" customWidth="1"/>
    <col min="53" max="55" width="5.00390625" style="0" bestFit="1" customWidth="1"/>
    <col min="56" max="56" width="6.140625" style="0" customWidth="1"/>
    <col min="57" max="57" width="4.8515625" style="0" bestFit="1" customWidth="1"/>
    <col min="58" max="62" width="5.421875" style="0" customWidth="1"/>
    <col min="63" max="67" width="5.7109375" style="0" customWidth="1"/>
    <col min="68" max="82" width="6.57421875" style="0" customWidth="1"/>
    <col min="83" max="90" width="10.140625" style="0" customWidth="1"/>
    <col min="91" max="94" width="8.00390625" style="0" customWidth="1"/>
    <col min="95" max="98" width="8.7109375" style="0" customWidth="1"/>
    <col min="99" max="102" width="8.57421875" style="0" customWidth="1"/>
    <col min="103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79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.75" customHeight="1">
      <c r="C3" s="14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168.33333333333334</v>
      </c>
      <c r="DY3" s="93" t="s">
        <v>39</v>
      </c>
      <c r="DZ3" s="14"/>
    </row>
    <row r="4" spans="3:130" ht="12.75">
      <c r="C4" s="14"/>
      <c r="D4" s="21">
        <f>classi!B265</f>
        <v>225</v>
      </c>
      <c r="E4" s="22"/>
      <c r="F4" s="23" t="str">
        <f>classi!C265</f>
        <v>marianne</v>
      </c>
      <c r="G4" s="23" t="str">
        <f>classi!D265</f>
        <v>maas</v>
      </c>
      <c r="H4" s="23" t="str">
        <f>classi!G265</f>
        <v>madelaine</v>
      </c>
      <c r="I4" s="23"/>
      <c r="J4" s="24"/>
      <c r="K4" s="23"/>
      <c r="L4" s="25">
        <v>19</v>
      </c>
      <c r="M4" s="25">
        <v>19</v>
      </c>
      <c r="N4" s="25">
        <v>16</v>
      </c>
      <c r="O4" s="129"/>
      <c r="P4" s="26">
        <f aca="true" t="shared" si="0" ref="P4:P23">AVERAGE(L4:O4)</f>
        <v>18</v>
      </c>
      <c r="Q4" s="25">
        <v>19</v>
      </c>
      <c r="R4" s="25">
        <v>18</v>
      </c>
      <c r="S4" s="25">
        <v>18</v>
      </c>
      <c r="T4" s="129"/>
      <c r="U4" s="26">
        <f aca="true" t="shared" si="1" ref="U4:U23">AVERAGE(Q4:T4)</f>
        <v>18.333333333333332</v>
      </c>
      <c r="V4" s="25">
        <v>20</v>
      </c>
      <c r="W4" s="25">
        <v>18</v>
      </c>
      <c r="X4" s="25">
        <v>19</v>
      </c>
      <c r="Y4" s="129"/>
      <c r="Z4" s="26">
        <f aca="true" t="shared" si="2" ref="Z4:Z23">AVERAGE(V4:Y4)</f>
        <v>19</v>
      </c>
      <c r="AA4" s="25">
        <v>17</v>
      </c>
      <c r="AB4" s="25">
        <v>17</v>
      </c>
      <c r="AC4" s="25">
        <v>15</v>
      </c>
      <c r="AD4" s="129"/>
      <c r="AE4" s="26">
        <f aca="true" t="shared" si="3" ref="AE4:AE23">AVERAGE(AA4:AD4)</f>
        <v>16.333333333333332</v>
      </c>
      <c r="AF4" s="25">
        <v>17</v>
      </c>
      <c r="AG4" s="25">
        <v>18</v>
      </c>
      <c r="AH4" s="25">
        <v>17</v>
      </c>
      <c r="AI4" s="129"/>
      <c r="AJ4" s="26">
        <f aca="true" t="shared" si="4" ref="AJ4:AJ23">AVERAGE(AF4:AI4)</f>
        <v>17.333333333333332</v>
      </c>
      <c r="AK4" s="25">
        <v>17</v>
      </c>
      <c r="AL4" s="25">
        <v>18</v>
      </c>
      <c r="AM4" s="25">
        <v>16</v>
      </c>
      <c r="AN4" s="129"/>
      <c r="AO4" s="26">
        <f aca="true" t="shared" si="5" ref="AO4:AO23">AVERAGE(AK4:AN4)</f>
        <v>17</v>
      </c>
      <c r="AP4" s="25">
        <v>20</v>
      </c>
      <c r="AQ4" s="25">
        <v>17</v>
      </c>
      <c r="AR4" s="25">
        <v>18</v>
      </c>
      <c r="AS4" s="129"/>
      <c r="AT4" s="26">
        <f aca="true" t="shared" si="6" ref="AT4:AT23">AVERAGE(AP4:AS4)</f>
        <v>18.333333333333332</v>
      </c>
      <c r="AU4" s="25">
        <v>18</v>
      </c>
      <c r="AV4" s="25">
        <v>16</v>
      </c>
      <c r="AW4" s="25">
        <v>18</v>
      </c>
      <c r="AX4" s="129"/>
      <c r="AY4" s="26">
        <f aca="true" t="shared" si="7" ref="AY4:AY23">AVERAGE(AU4:AX4)</f>
        <v>17.333333333333332</v>
      </c>
      <c r="AZ4" s="27">
        <f aca="true" t="shared" si="8" ref="AZ4:AZ23">P4+U4+Z4+AE4+AJ4+AO4+AT4+AY4</f>
        <v>141.66666666666666</v>
      </c>
      <c r="BA4" s="28">
        <v>0.1</v>
      </c>
      <c r="BB4" s="28">
        <v>0</v>
      </c>
      <c r="BC4" s="28">
        <v>0.3</v>
      </c>
      <c r="BD4" s="133"/>
      <c r="BE4" s="26">
        <f aca="true" t="shared" si="9" ref="BE4:BE23">AVERAGE(BA4:BD4)</f>
        <v>0.13333333333333333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0.1</v>
      </c>
      <c r="BN4" s="133"/>
      <c r="BO4" s="26">
        <f aca="true" t="shared" si="11" ref="BO4:BO23">AVERAGE(BK4:BN4)</f>
        <v>0.03333333333333333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0.1</v>
      </c>
      <c r="DE4" s="177">
        <f>SUM(BB4,BG4,BL4,BQ4,BV4,CA4)</f>
        <v>0</v>
      </c>
      <c r="DF4" s="177">
        <f>SUM(BC4,BH4,BM4,BR4,BW4,CB4)</f>
        <v>0.4</v>
      </c>
      <c r="DG4" s="149">
        <f>SUM(BD4,BI4,BN4,BS4,BX4,CC4)</f>
        <v>0</v>
      </c>
      <c r="DH4" s="31">
        <f aca="true" t="shared" si="15" ref="DH4:DH23">BE4+BJ4+BT4+BO4+BY4+CD4</f>
        <v>0.16666666666666666</v>
      </c>
      <c r="DI4" s="32">
        <f aca="true" t="shared" si="16" ref="DI4:DI23">AZ4-DH4</f>
        <v>141.5</v>
      </c>
      <c r="DJ4" s="88">
        <f aca="true" t="shared" si="17" ref="DJ4:DJ23">RANK(DI4,$DI$4:$DI$23,0)</f>
        <v>7</v>
      </c>
      <c r="DK4" s="81">
        <f aca="true" t="shared" si="18" ref="DK4:DK23">P4</f>
        <v>18</v>
      </c>
      <c r="DL4" s="33">
        <f aca="true" t="shared" si="19" ref="DL4:DL23">DI4*10^3+DK4</f>
        <v>141518</v>
      </c>
      <c r="DM4" s="34">
        <f aca="true" t="shared" si="20" ref="DM4:DM23">RANK(DL4,$DL$4:$DL$23,0)</f>
        <v>7</v>
      </c>
      <c r="DN4" s="33">
        <f aca="true" t="shared" si="21" ref="DN4:DN23">AJ4</f>
        <v>17.333333333333332</v>
      </c>
      <c r="DO4" s="33">
        <f aca="true" t="shared" si="22" ref="DO4:DO23">(DI4*10^3+DK4)*10^3+DN4</f>
        <v>141518017.33333334</v>
      </c>
      <c r="DP4" s="34">
        <f aca="true" t="shared" si="23" ref="DP4:DP23">RANK(DO4,$DO$4:$DO$23,0)</f>
        <v>7</v>
      </c>
      <c r="DQ4" s="35">
        <f aca="true" t="shared" si="24" ref="DQ4:DQ23">U4</f>
        <v>18.333333333333332</v>
      </c>
      <c r="DR4" s="35">
        <f aca="true" t="shared" si="25" ref="DR4:DR24">((DI4*10^3+DK4)*10^3+DN4)*10^3+DQ4</f>
        <v>141518017351.6667</v>
      </c>
      <c r="DS4" s="34">
        <f aca="true" t="shared" si="26" ref="DS4:DS23">RANK(DR4,$DR$4:$DR$23,0)</f>
        <v>7</v>
      </c>
      <c r="DT4" s="35">
        <f aca="true" t="shared" si="27" ref="DT4:DT23">AO4</f>
        <v>17</v>
      </c>
      <c r="DU4" s="35">
        <f aca="true" t="shared" si="28" ref="DU4:DU23">(((DI4*10^3+DK4)*10^3+DN4)*10^3+DQ4)*10^3+DT4</f>
        <v>141518017351683.7</v>
      </c>
      <c r="DV4" s="34">
        <f aca="true" t="shared" si="29" ref="DV4:DV23">IF(F4&gt;0,RANK(DU4,$DU$4:$DU$23,0),20)</f>
        <v>7</v>
      </c>
      <c r="DW4" s="35">
        <f>IF(DV4&lt;&gt;20,RANK(DV4,$DV$4:$DV$23,1)+COUNTIF(DV$4:DV4,DV4)-1,20)</f>
        <v>7</v>
      </c>
      <c r="DX4" s="36">
        <f aca="true" t="shared" si="30" ref="DX4:DX23">DI4/$DX$3</f>
        <v>0.8405940594059406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classi!B266</f>
        <v>226</v>
      </c>
      <c r="E5" s="37"/>
      <c r="F5" s="23" t="str">
        <f>classi!C266</f>
        <v>fabiola</v>
      </c>
      <c r="G5" s="23" t="str">
        <f>classi!D266</f>
        <v>noviello</v>
      </c>
      <c r="H5" s="23" t="str">
        <f>classi!G266</f>
        <v>rum</v>
      </c>
      <c r="I5" s="37"/>
      <c r="J5" s="37"/>
      <c r="K5" s="37"/>
      <c r="L5" s="25">
        <v>18</v>
      </c>
      <c r="M5" s="25">
        <v>14</v>
      </c>
      <c r="N5" s="25">
        <v>10</v>
      </c>
      <c r="O5" s="129"/>
      <c r="P5" s="26">
        <f t="shared" si="0"/>
        <v>14</v>
      </c>
      <c r="Q5" s="25">
        <v>15</v>
      </c>
      <c r="R5" s="25">
        <v>14</v>
      </c>
      <c r="S5" s="25">
        <v>17</v>
      </c>
      <c r="T5" s="129"/>
      <c r="U5" s="26">
        <f t="shared" si="1"/>
        <v>15.333333333333334</v>
      </c>
      <c r="V5" s="25">
        <v>16</v>
      </c>
      <c r="W5" s="25">
        <v>17</v>
      </c>
      <c r="X5" s="25">
        <v>18</v>
      </c>
      <c r="Y5" s="129"/>
      <c r="Z5" s="26">
        <f t="shared" si="2"/>
        <v>17</v>
      </c>
      <c r="AA5" s="25">
        <v>13</v>
      </c>
      <c r="AB5" s="25">
        <v>17</v>
      </c>
      <c r="AC5" s="25">
        <v>15</v>
      </c>
      <c r="AD5" s="129"/>
      <c r="AE5" s="26">
        <f t="shared" si="3"/>
        <v>15</v>
      </c>
      <c r="AF5" s="25">
        <v>11</v>
      </c>
      <c r="AG5" s="25">
        <v>13</v>
      </c>
      <c r="AH5" s="25">
        <v>10</v>
      </c>
      <c r="AI5" s="129"/>
      <c r="AJ5" s="26">
        <f t="shared" si="4"/>
        <v>11.333333333333334</v>
      </c>
      <c r="AK5" s="25">
        <v>14</v>
      </c>
      <c r="AL5" s="25">
        <v>13</v>
      </c>
      <c r="AM5" s="25">
        <v>13</v>
      </c>
      <c r="AN5" s="129"/>
      <c r="AO5" s="26">
        <f t="shared" si="5"/>
        <v>13.333333333333334</v>
      </c>
      <c r="AP5" s="25">
        <v>15</v>
      </c>
      <c r="AQ5" s="25">
        <v>14</v>
      </c>
      <c r="AR5" s="25">
        <v>18</v>
      </c>
      <c r="AS5" s="129"/>
      <c r="AT5" s="26">
        <f t="shared" si="6"/>
        <v>15.666666666666666</v>
      </c>
      <c r="AU5" s="25">
        <v>14</v>
      </c>
      <c r="AV5" s="25">
        <v>14</v>
      </c>
      <c r="AW5" s="25">
        <v>17</v>
      </c>
      <c r="AX5" s="129"/>
      <c r="AY5" s="26">
        <f t="shared" si="7"/>
        <v>15</v>
      </c>
      <c r="AZ5" s="27">
        <f t="shared" si="8"/>
        <v>116.66666666666667</v>
      </c>
      <c r="BA5" s="28">
        <v>0</v>
      </c>
      <c r="BB5" s="28">
        <v>0</v>
      </c>
      <c r="BC5" s="28">
        <v>0</v>
      </c>
      <c r="BD5" s="133"/>
      <c r="BE5" s="26">
        <f t="shared" si="9"/>
        <v>0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</v>
      </c>
      <c r="DI5" s="32">
        <f t="shared" si="16"/>
        <v>116.66666666666667</v>
      </c>
      <c r="DJ5" s="88">
        <f t="shared" si="17"/>
        <v>14</v>
      </c>
      <c r="DK5" s="81">
        <f t="shared" si="18"/>
        <v>14</v>
      </c>
      <c r="DL5" s="33">
        <f t="shared" si="19"/>
        <v>116680.66666666667</v>
      </c>
      <c r="DM5" s="34">
        <f t="shared" si="20"/>
        <v>14</v>
      </c>
      <c r="DN5" s="33">
        <f t="shared" si="21"/>
        <v>11.333333333333334</v>
      </c>
      <c r="DO5" s="33">
        <f t="shared" si="22"/>
        <v>116680678</v>
      </c>
      <c r="DP5" s="34">
        <f t="shared" si="23"/>
        <v>14</v>
      </c>
      <c r="DQ5" s="35">
        <f t="shared" si="24"/>
        <v>15.333333333333334</v>
      </c>
      <c r="DR5" s="35">
        <f t="shared" si="25"/>
        <v>116680678015.33333</v>
      </c>
      <c r="DS5" s="34">
        <f t="shared" si="26"/>
        <v>14</v>
      </c>
      <c r="DT5" s="35">
        <f t="shared" si="27"/>
        <v>13.333333333333334</v>
      </c>
      <c r="DU5" s="35">
        <f t="shared" si="28"/>
        <v>116680678015346.66</v>
      </c>
      <c r="DV5" s="34">
        <f t="shared" si="29"/>
        <v>14</v>
      </c>
      <c r="DW5" s="35">
        <f>IF(DV5&lt;&gt;20,RANK(DV5,$DV$4:$DV$23,1)+COUNTIF(DV$4:DV5,DV5)-1,20)</f>
        <v>14</v>
      </c>
      <c r="DX5" s="36">
        <f t="shared" si="30"/>
        <v>0.693069306930693</v>
      </c>
      <c r="DY5" s="82" t="str">
        <f t="shared" si="31"/>
        <v>-</v>
      </c>
      <c r="DZ5" s="14"/>
    </row>
    <row r="6" spans="3:130" ht="12.75">
      <c r="C6" s="14"/>
      <c r="D6" s="21">
        <f>classi!B267</f>
        <v>227</v>
      </c>
      <c r="E6" s="37"/>
      <c r="F6" s="23" t="str">
        <f>classi!C267</f>
        <v>antonella</v>
      </c>
      <c r="G6" s="23" t="str">
        <f>classi!D267</f>
        <v>natali</v>
      </c>
      <c r="H6" s="23" t="str">
        <f>classi!G267</f>
        <v>dew</v>
      </c>
      <c r="I6" s="37"/>
      <c r="J6" s="37"/>
      <c r="K6" s="37"/>
      <c r="L6" s="25">
        <v>25</v>
      </c>
      <c r="M6" s="25">
        <v>21</v>
      </c>
      <c r="N6" s="25">
        <v>21</v>
      </c>
      <c r="O6" s="129"/>
      <c r="P6" s="26">
        <f t="shared" si="0"/>
        <v>22.333333333333332</v>
      </c>
      <c r="Q6" s="25">
        <v>24</v>
      </c>
      <c r="R6" s="25">
        <v>19</v>
      </c>
      <c r="S6" s="25">
        <v>21</v>
      </c>
      <c r="T6" s="129"/>
      <c r="U6" s="26">
        <f t="shared" si="1"/>
        <v>21.333333333333332</v>
      </c>
      <c r="V6" s="25">
        <v>24</v>
      </c>
      <c r="W6" s="25">
        <v>18</v>
      </c>
      <c r="X6" s="25">
        <v>18</v>
      </c>
      <c r="Y6" s="129"/>
      <c r="Z6" s="26">
        <f t="shared" si="2"/>
        <v>20</v>
      </c>
      <c r="AA6" s="25">
        <v>23</v>
      </c>
      <c r="AB6" s="25">
        <v>17</v>
      </c>
      <c r="AC6" s="25">
        <v>20</v>
      </c>
      <c r="AD6" s="129"/>
      <c r="AE6" s="26">
        <f t="shared" si="3"/>
        <v>20</v>
      </c>
      <c r="AF6" s="25">
        <v>23</v>
      </c>
      <c r="AG6" s="25">
        <v>18</v>
      </c>
      <c r="AH6" s="25">
        <v>21</v>
      </c>
      <c r="AI6" s="129"/>
      <c r="AJ6" s="26">
        <f t="shared" si="4"/>
        <v>20.666666666666668</v>
      </c>
      <c r="AK6" s="25">
        <v>24</v>
      </c>
      <c r="AL6" s="25">
        <v>19</v>
      </c>
      <c r="AM6" s="25">
        <v>19</v>
      </c>
      <c r="AN6" s="129"/>
      <c r="AO6" s="26">
        <f t="shared" si="5"/>
        <v>20.666666666666668</v>
      </c>
      <c r="AP6" s="25">
        <v>24</v>
      </c>
      <c r="AQ6" s="25">
        <v>19</v>
      </c>
      <c r="AR6" s="25">
        <v>21</v>
      </c>
      <c r="AS6" s="129"/>
      <c r="AT6" s="26">
        <f t="shared" si="6"/>
        <v>21.333333333333332</v>
      </c>
      <c r="AU6" s="25">
        <v>22</v>
      </c>
      <c r="AV6" s="25">
        <v>18</v>
      </c>
      <c r="AW6" s="25">
        <v>22</v>
      </c>
      <c r="AX6" s="129"/>
      <c r="AY6" s="26">
        <f t="shared" si="7"/>
        <v>20.666666666666668</v>
      </c>
      <c r="AZ6" s="27">
        <f t="shared" si="8"/>
        <v>167</v>
      </c>
      <c r="BA6" s="28">
        <v>0</v>
      </c>
      <c r="BB6" s="28">
        <v>0</v>
      </c>
      <c r="BC6" s="28">
        <v>0</v>
      </c>
      <c r="BD6" s="133"/>
      <c r="BE6" s="26">
        <f t="shared" si="9"/>
        <v>0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1">
        <f t="shared" si="15"/>
        <v>0</v>
      </c>
      <c r="DI6" s="32">
        <f t="shared" si="16"/>
        <v>167</v>
      </c>
      <c r="DJ6" s="88">
        <f t="shared" si="17"/>
        <v>2</v>
      </c>
      <c r="DK6" s="81">
        <f t="shared" si="18"/>
        <v>22.333333333333332</v>
      </c>
      <c r="DL6" s="33">
        <f t="shared" si="19"/>
        <v>167022.33333333334</v>
      </c>
      <c r="DM6" s="34">
        <f t="shared" si="20"/>
        <v>2</v>
      </c>
      <c r="DN6" s="33">
        <f t="shared" si="21"/>
        <v>20.666666666666668</v>
      </c>
      <c r="DO6" s="33">
        <f t="shared" si="22"/>
        <v>167022354</v>
      </c>
      <c r="DP6" s="34">
        <f t="shared" si="23"/>
        <v>2</v>
      </c>
      <c r="DQ6" s="35">
        <f t="shared" si="24"/>
        <v>21.333333333333332</v>
      </c>
      <c r="DR6" s="35">
        <f t="shared" si="25"/>
        <v>167022354021.33334</v>
      </c>
      <c r="DS6" s="34">
        <f t="shared" si="26"/>
        <v>2</v>
      </c>
      <c r="DT6" s="35">
        <f t="shared" si="27"/>
        <v>20.666666666666668</v>
      </c>
      <c r="DU6" s="35">
        <f t="shared" si="28"/>
        <v>167022354021354</v>
      </c>
      <c r="DV6" s="34">
        <f t="shared" si="29"/>
        <v>2</v>
      </c>
      <c r="DW6" s="35">
        <f>IF(DV6&lt;&gt;20,RANK(DV6,$DV$4:$DV$23,1)+COUNTIF(DV$4:DV6,DV6)-1,20)</f>
        <v>2</v>
      </c>
      <c r="DX6" s="36">
        <f t="shared" si="30"/>
        <v>0.9920792079207921</v>
      </c>
      <c r="DY6" s="82" t="str">
        <f t="shared" si="31"/>
        <v>-</v>
      </c>
      <c r="DZ6" s="14"/>
    </row>
    <row r="7" spans="3:130" ht="12.75">
      <c r="C7" s="14"/>
      <c r="D7" s="21">
        <f>classi!B268</f>
        <v>228</v>
      </c>
      <c r="E7" s="37"/>
      <c r="F7" s="23" t="str">
        <f>classi!C268</f>
        <v>lisa</v>
      </c>
      <c r="G7" s="23" t="str">
        <f>classi!D268</f>
        <v>puccinelli</v>
      </c>
      <c r="H7" s="23" t="str">
        <f>classi!G268</f>
        <v>daisy</v>
      </c>
      <c r="I7" s="37"/>
      <c r="J7" s="37"/>
      <c r="K7" s="37"/>
      <c r="L7" s="25">
        <v>16</v>
      </c>
      <c r="M7" s="25">
        <v>14</v>
      </c>
      <c r="N7" s="25">
        <v>13</v>
      </c>
      <c r="O7" s="129"/>
      <c r="P7" s="26">
        <f t="shared" si="0"/>
        <v>14.333333333333334</v>
      </c>
      <c r="Q7" s="25">
        <v>15</v>
      </c>
      <c r="R7" s="25">
        <v>15</v>
      </c>
      <c r="S7" s="25">
        <v>15</v>
      </c>
      <c r="T7" s="129"/>
      <c r="U7" s="26">
        <f t="shared" si="1"/>
        <v>15</v>
      </c>
      <c r="V7" s="25">
        <v>17</v>
      </c>
      <c r="W7" s="25">
        <v>17</v>
      </c>
      <c r="X7" s="25">
        <v>18</v>
      </c>
      <c r="Y7" s="129"/>
      <c r="Z7" s="26">
        <f t="shared" si="2"/>
        <v>17.333333333333332</v>
      </c>
      <c r="AA7" s="25">
        <v>16</v>
      </c>
      <c r="AB7" s="25">
        <v>17</v>
      </c>
      <c r="AC7" s="25">
        <v>18</v>
      </c>
      <c r="AD7" s="129"/>
      <c r="AE7" s="26">
        <f t="shared" si="3"/>
        <v>17</v>
      </c>
      <c r="AF7" s="25">
        <v>14</v>
      </c>
      <c r="AG7" s="25">
        <v>14</v>
      </c>
      <c r="AH7" s="25">
        <v>12</v>
      </c>
      <c r="AI7" s="129"/>
      <c r="AJ7" s="26">
        <f t="shared" si="4"/>
        <v>13.333333333333334</v>
      </c>
      <c r="AK7" s="25">
        <v>13</v>
      </c>
      <c r="AL7" s="25">
        <v>15</v>
      </c>
      <c r="AM7" s="25">
        <v>16</v>
      </c>
      <c r="AN7" s="129"/>
      <c r="AO7" s="26">
        <f t="shared" si="5"/>
        <v>14.666666666666666</v>
      </c>
      <c r="AP7" s="25">
        <v>17</v>
      </c>
      <c r="AQ7" s="25">
        <v>15</v>
      </c>
      <c r="AR7" s="25">
        <v>19</v>
      </c>
      <c r="AS7" s="129"/>
      <c r="AT7" s="26">
        <f t="shared" si="6"/>
        <v>17</v>
      </c>
      <c r="AU7" s="25">
        <v>18</v>
      </c>
      <c r="AV7" s="25">
        <v>17</v>
      </c>
      <c r="AW7" s="25">
        <v>18</v>
      </c>
      <c r="AX7" s="129"/>
      <c r="AY7" s="26">
        <f t="shared" si="7"/>
        <v>17.666666666666668</v>
      </c>
      <c r="AZ7" s="27">
        <f t="shared" si="8"/>
        <v>126.33333333333334</v>
      </c>
      <c r="BA7" s="28">
        <v>0.6</v>
      </c>
      <c r="BB7" s="28">
        <v>0.5</v>
      </c>
      <c r="BC7" s="28">
        <v>1.3</v>
      </c>
      <c r="BD7" s="133"/>
      <c r="BE7" s="26">
        <f t="shared" si="9"/>
        <v>0.8000000000000002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0.6</v>
      </c>
      <c r="DE7" s="177">
        <f t="shared" si="33"/>
        <v>0.5</v>
      </c>
      <c r="DF7" s="177">
        <f t="shared" si="33"/>
        <v>1.3</v>
      </c>
      <c r="DG7" s="149">
        <f t="shared" si="32"/>
        <v>0</v>
      </c>
      <c r="DH7" s="31">
        <f t="shared" si="15"/>
        <v>0.8000000000000002</v>
      </c>
      <c r="DI7" s="32">
        <f t="shared" si="16"/>
        <v>125.53333333333335</v>
      </c>
      <c r="DJ7" s="88">
        <f t="shared" si="17"/>
        <v>13</v>
      </c>
      <c r="DK7" s="81">
        <f t="shared" si="18"/>
        <v>14.333333333333334</v>
      </c>
      <c r="DL7" s="33">
        <f t="shared" si="19"/>
        <v>125547.66666666667</v>
      </c>
      <c r="DM7" s="34">
        <f t="shared" si="20"/>
        <v>13</v>
      </c>
      <c r="DN7" s="33">
        <f t="shared" si="21"/>
        <v>13.333333333333334</v>
      </c>
      <c r="DO7" s="33">
        <f t="shared" si="22"/>
        <v>125547680</v>
      </c>
      <c r="DP7" s="34">
        <f t="shared" si="23"/>
        <v>13</v>
      </c>
      <c r="DQ7" s="35">
        <f t="shared" si="24"/>
        <v>15</v>
      </c>
      <c r="DR7" s="35">
        <f t="shared" si="25"/>
        <v>125547680015</v>
      </c>
      <c r="DS7" s="34">
        <f t="shared" si="26"/>
        <v>13</v>
      </c>
      <c r="DT7" s="35">
        <f t="shared" si="27"/>
        <v>14.666666666666666</v>
      </c>
      <c r="DU7" s="35">
        <f t="shared" si="28"/>
        <v>125547680015014.67</v>
      </c>
      <c r="DV7" s="34">
        <f t="shared" si="29"/>
        <v>13</v>
      </c>
      <c r="DW7" s="35">
        <f>IF(DV7&lt;&gt;20,RANK(DV7,$DV$4:$DV$23,1)+COUNTIF(DV$4:DV7,DV7)-1,20)</f>
        <v>13</v>
      </c>
      <c r="DX7" s="36">
        <f t="shared" si="30"/>
        <v>0.7457425742574257</v>
      </c>
      <c r="DY7" s="82" t="str">
        <f t="shared" si="31"/>
        <v>-</v>
      </c>
      <c r="DZ7" s="14"/>
    </row>
    <row r="8" spans="3:130" ht="12.75">
      <c r="C8" s="14"/>
      <c r="D8" s="21">
        <f>classi!B269</f>
        <v>230</v>
      </c>
      <c r="E8" s="37"/>
      <c r="F8" s="23" t="str">
        <f>classi!C269</f>
        <v>laura</v>
      </c>
      <c r="G8" s="23" t="str">
        <f>classi!D269</f>
        <v>faraoni</v>
      </c>
      <c r="H8" s="23" t="str">
        <f>classi!G269</f>
        <v>dream</v>
      </c>
      <c r="I8" s="37"/>
      <c r="J8" s="37"/>
      <c r="K8" s="37"/>
      <c r="L8" s="25">
        <v>23</v>
      </c>
      <c r="M8" s="25">
        <v>20</v>
      </c>
      <c r="N8" s="25">
        <v>19</v>
      </c>
      <c r="O8" s="129"/>
      <c r="P8" s="26">
        <f t="shared" si="0"/>
        <v>20.666666666666668</v>
      </c>
      <c r="Q8" s="25">
        <v>22</v>
      </c>
      <c r="R8" s="25">
        <v>19</v>
      </c>
      <c r="S8" s="25">
        <v>17</v>
      </c>
      <c r="T8" s="129"/>
      <c r="U8" s="26">
        <f t="shared" si="1"/>
        <v>19.333333333333332</v>
      </c>
      <c r="V8" s="25">
        <v>21</v>
      </c>
      <c r="W8" s="25">
        <v>18</v>
      </c>
      <c r="X8" s="25">
        <v>17</v>
      </c>
      <c r="Y8" s="129"/>
      <c r="Z8" s="26">
        <f t="shared" si="2"/>
        <v>18.666666666666668</v>
      </c>
      <c r="AA8" s="25">
        <v>21</v>
      </c>
      <c r="AB8" s="25">
        <v>18</v>
      </c>
      <c r="AC8" s="25">
        <v>15</v>
      </c>
      <c r="AD8" s="129"/>
      <c r="AE8" s="26">
        <f t="shared" si="3"/>
        <v>18</v>
      </c>
      <c r="AF8" s="25">
        <v>20</v>
      </c>
      <c r="AG8" s="25">
        <v>20</v>
      </c>
      <c r="AH8" s="25">
        <v>18</v>
      </c>
      <c r="AI8" s="129"/>
      <c r="AJ8" s="26">
        <f t="shared" si="4"/>
        <v>19.333333333333332</v>
      </c>
      <c r="AK8" s="25">
        <v>23</v>
      </c>
      <c r="AL8" s="25">
        <v>20</v>
      </c>
      <c r="AM8" s="25">
        <v>19</v>
      </c>
      <c r="AN8" s="129"/>
      <c r="AO8" s="26">
        <f t="shared" si="5"/>
        <v>20.666666666666668</v>
      </c>
      <c r="AP8" s="25">
        <v>23</v>
      </c>
      <c r="AQ8" s="25">
        <v>18</v>
      </c>
      <c r="AR8" s="25">
        <v>18</v>
      </c>
      <c r="AS8" s="129"/>
      <c r="AT8" s="26">
        <f t="shared" si="6"/>
        <v>19.666666666666668</v>
      </c>
      <c r="AU8" s="25">
        <v>22</v>
      </c>
      <c r="AV8" s="25">
        <v>17</v>
      </c>
      <c r="AW8" s="25">
        <v>17</v>
      </c>
      <c r="AX8" s="129"/>
      <c r="AY8" s="26">
        <f t="shared" si="7"/>
        <v>18.666666666666668</v>
      </c>
      <c r="AZ8" s="27">
        <f t="shared" si="8"/>
        <v>155</v>
      </c>
      <c r="BA8" s="28">
        <v>0.3</v>
      </c>
      <c r="BB8" s="28">
        <v>0</v>
      </c>
      <c r="BC8" s="28">
        <v>0.3</v>
      </c>
      <c r="BD8" s="133"/>
      <c r="BE8" s="26">
        <f t="shared" si="9"/>
        <v>0.19999999999999998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0.2</v>
      </c>
      <c r="BM8" s="29">
        <v>0</v>
      </c>
      <c r="BN8" s="133"/>
      <c r="BO8" s="26">
        <f t="shared" si="11"/>
        <v>0.06666666666666667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</v>
      </c>
      <c r="CB8" s="30">
        <v>0</v>
      </c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0.3</v>
      </c>
      <c r="DE8" s="177">
        <f t="shared" si="33"/>
        <v>0.2</v>
      </c>
      <c r="DF8" s="177">
        <f t="shared" si="33"/>
        <v>0.3</v>
      </c>
      <c r="DG8" s="149">
        <f t="shared" si="32"/>
        <v>0</v>
      </c>
      <c r="DH8" s="31">
        <f t="shared" si="15"/>
        <v>0.26666666666666666</v>
      </c>
      <c r="DI8" s="32">
        <f t="shared" si="16"/>
        <v>154.73333333333332</v>
      </c>
      <c r="DJ8" s="88">
        <f t="shared" si="17"/>
        <v>5</v>
      </c>
      <c r="DK8" s="81">
        <f t="shared" si="18"/>
        <v>20.666666666666668</v>
      </c>
      <c r="DL8" s="33">
        <f t="shared" si="19"/>
        <v>154753.99999999997</v>
      </c>
      <c r="DM8" s="34">
        <f t="shared" si="20"/>
        <v>5</v>
      </c>
      <c r="DN8" s="33">
        <f t="shared" si="21"/>
        <v>19.333333333333332</v>
      </c>
      <c r="DO8" s="33">
        <f t="shared" si="22"/>
        <v>154754019.3333333</v>
      </c>
      <c r="DP8" s="34">
        <f t="shared" si="23"/>
        <v>5</v>
      </c>
      <c r="DQ8" s="35">
        <f t="shared" si="24"/>
        <v>19.333333333333332</v>
      </c>
      <c r="DR8" s="35">
        <f t="shared" si="25"/>
        <v>154754019352.66666</v>
      </c>
      <c r="DS8" s="34">
        <f t="shared" si="26"/>
        <v>5</v>
      </c>
      <c r="DT8" s="35">
        <f t="shared" si="27"/>
        <v>20.666666666666668</v>
      </c>
      <c r="DU8" s="35">
        <f t="shared" si="28"/>
        <v>154754019352687.3</v>
      </c>
      <c r="DV8" s="34">
        <f t="shared" si="29"/>
        <v>5</v>
      </c>
      <c r="DW8" s="35">
        <f>IF(DV8&lt;&gt;20,RANK(DV8,$DV$4:$DV$23,1)+COUNTIF(DV$4:DV8,DV8)-1,20)</f>
        <v>5</v>
      </c>
      <c r="DX8" s="36">
        <f t="shared" si="30"/>
        <v>0.919207920792079</v>
      </c>
      <c r="DY8" s="82" t="str">
        <f t="shared" si="31"/>
        <v>-</v>
      </c>
      <c r="DZ8" s="14"/>
    </row>
    <row r="9" spans="3:130" ht="12.75">
      <c r="C9" s="14"/>
      <c r="D9" s="21">
        <f>classi!B270</f>
        <v>231</v>
      </c>
      <c r="E9" s="37"/>
      <c r="F9" s="23" t="str">
        <f>classi!C270</f>
        <v>nadia</v>
      </c>
      <c r="G9" s="23" t="str">
        <f>classi!D270</f>
        <v>caregnato</v>
      </c>
      <c r="H9" s="23" t="str">
        <f>classi!G270</f>
        <v>arwen</v>
      </c>
      <c r="I9" s="37"/>
      <c r="J9" s="37"/>
      <c r="K9" s="37"/>
      <c r="L9" s="25">
        <v>0</v>
      </c>
      <c r="M9" s="25">
        <v>0</v>
      </c>
      <c r="N9" s="25">
        <v>0</v>
      </c>
      <c r="O9" s="129"/>
      <c r="P9" s="26">
        <f t="shared" si="0"/>
        <v>0</v>
      </c>
      <c r="Q9" s="25">
        <v>0</v>
      </c>
      <c r="R9" s="25">
        <v>0</v>
      </c>
      <c r="S9" s="25">
        <v>0</v>
      </c>
      <c r="T9" s="129"/>
      <c r="U9" s="26">
        <f t="shared" si="1"/>
        <v>0</v>
      </c>
      <c r="V9" s="25">
        <v>0</v>
      </c>
      <c r="W9" s="25">
        <v>0</v>
      </c>
      <c r="X9" s="25">
        <v>0</v>
      </c>
      <c r="Y9" s="129"/>
      <c r="Z9" s="26">
        <f t="shared" si="2"/>
        <v>0</v>
      </c>
      <c r="AA9" s="25">
        <v>0</v>
      </c>
      <c r="AB9" s="25">
        <v>0</v>
      </c>
      <c r="AC9" s="25">
        <v>0</v>
      </c>
      <c r="AD9" s="129"/>
      <c r="AE9" s="26">
        <f t="shared" si="3"/>
        <v>0</v>
      </c>
      <c r="AF9" s="25">
        <v>0</v>
      </c>
      <c r="AG9" s="25">
        <v>0</v>
      </c>
      <c r="AH9" s="25">
        <v>0</v>
      </c>
      <c r="AI9" s="129"/>
      <c r="AJ9" s="26">
        <f t="shared" si="4"/>
        <v>0</v>
      </c>
      <c r="AK9" s="25">
        <v>0</v>
      </c>
      <c r="AL9" s="25">
        <v>0</v>
      </c>
      <c r="AM9" s="25">
        <v>0</v>
      </c>
      <c r="AN9" s="129"/>
      <c r="AO9" s="26">
        <f t="shared" si="5"/>
        <v>0</v>
      </c>
      <c r="AP9" s="25">
        <v>0</v>
      </c>
      <c r="AQ9" s="25">
        <v>0</v>
      </c>
      <c r="AR9" s="25">
        <v>0</v>
      </c>
      <c r="AS9" s="129"/>
      <c r="AT9" s="26">
        <f t="shared" si="6"/>
        <v>0</v>
      </c>
      <c r="AU9" s="25">
        <v>0</v>
      </c>
      <c r="AV9" s="25">
        <v>0</v>
      </c>
      <c r="AW9" s="25">
        <v>0</v>
      </c>
      <c r="AX9" s="129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15</v>
      </c>
      <c r="DK9" s="81">
        <f t="shared" si="18"/>
        <v>0</v>
      </c>
      <c r="DL9" s="33">
        <f t="shared" si="19"/>
        <v>0</v>
      </c>
      <c r="DM9" s="34">
        <f t="shared" si="20"/>
        <v>15</v>
      </c>
      <c r="DN9" s="33">
        <f t="shared" si="21"/>
        <v>0</v>
      </c>
      <c r="DO9" s="33">
        <f t="shared" si="22"/>
        <v>0</v>
      </c>
      <c r="DP9" s="34">
        <f t="shared" si="23"/>
        <v>15</v>
      </c>
      <c r="DQ9" s="35">
        <f t="shared" si="24"/>
        <v>0</v>
      </c>
      <c r="DR9" s="35">
        <f t="shared" si="25"/>
        <v>0</v>
      </c>
      <c r="DS9" s="34">
        <f t="shared" si="26"/>
        <v>15</v>
      </c>
      <c r="DT9" s="35">
        <f t="shared" si="27"/>
        <v>0</v>
      </c>
      <c r="DU9" s="35">
        <f t="shared" si="28"/>
        <v>0</v>
      </c>
      <c r="DV9" s="34">
        <f t="shared" si="29"/>
        <v>15</v>
      </c>
      <c r="DW9" s="35">
        <f>IF(DV9&lt;&gt;20,RANK(DV9,$DV$4:$DV$23,1)+COUNTIF(DV$4:DV9,DV9)-1,20)</f>
        <v>15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>
        <f>classi!B271</f>
        <v>232</v>
      </c>
      <c r="E10" s="37"/>
      <c r="F10" s="23" t="str">
        <f>classi!C271</f>
        <v>michela</v>
      </c>
      <c r="G10" s="23" t="str">
        <f>classi!D271</f>
        <v>bugni</v>
      </c>
      <c r="H10" s="23" t="str">
        <f>classi!G271</f>
        <v>aslan</v>
      </c>
      <c r="I10" s="37"/>
      <c r="J10" s="37"/>
      <c r="K10" s="37"/>
      <c r="L10" s="25">
        <v>22</v>
      </c>
      <c r="M10" s="25">
        <v>17</v>
      </c>
      <c r="N10" s="25">
        <v>16</v>
      </c>
      <c r="O10" s="129"/>
      <c r="P10" s="26">
        <f t="shared" si="0"/>
        <v>18.333333333333332</v>
      </c>
      <c r="Q10" s="25">
        <v>18</v>
      </c>
      <c r="R10" s="25">
        <v>16</v>
      </c>
      <c r="S10" s="25">
        <v>17</v>
      </c>
      <c r="T10" s="129"/>
      <c r="U10" s="26">
        <f t="shared" si="1"/>
        <v>17</v>
      </c>
      <c r="V10" s="25">
        <v>20</v>
      </c>
      <c r="W10" s="25">
        <v>16</v>
      </c>
      <c r="X10" s="25">
        <v>17</v>
      </c>
      <c r="Y10" s="129"/>
      <c r="Z10" s="26">
        <f t="shared" si="2"/>
        <v>17.666666666666668</v>
      </c>
      <c r="AA10" s="25">
        <v>18</v>
      </c>
      <c r="AB10" s="25">
        <v>16</v>
      </c>
      <c r="AC10" s="25">
        <v>18</v>
      </c>
      <c r="AD10" s="129"/>
      <c r="AE10" s="26">
        <f t="shared" si="3"/>
        <v>17.333333333333332</v>
      </c>
      <c r="AF10" s="25">
        <v>16</v>
      </c>
      <c r="AG10" s="25">
        <v>16</v>
      </c>
      <c r="AH10" s="25">
        <v>18</v>
      </c>
      <c r="AI10" s="129"/>
      <c r="AJ10" s="26">
        <f t="shared" si="4"/>
        <v>16.666666666666668</v>
      </c>
      <c r="AK10" s="25">
        <v>16</v>
      </c>
      <c r="AL10" s="25">
        <v>15</v>
      </c>
      <c r="AM10" s="25">
        <v>19</v>
      </c>
      <c r="AN10" s="129"/>
      <c r="AO10" s="26">
        <f t="shared" si="5"/>
        <v>16.666666666666668</v>
      </c>
      <c r="AP10" s="25">
        <v>17</v>
      </c>
      <c r="AQ10" s="25">
        <v>16</v>
      </c>
      <c r="AR10" s="25">
        <v>18</v>
      </c>
      <c r="AS10" s="129"/>
      <c r="AT10" s="26">
        <f t="shared" si="6"/>
        <v>17</v>
      </c>
      <c r="AU10" s="25">
        <v>17</v>
      </c>
      <c r="AV10" s="25">
        <v>15</v>
      </c>
      <c r="AW10" s="25">
        <v>17</v>
      </c>
      <c r="AX10" s="129"/>
      <c r="AY10" s="26">
        <f t="shared" si="7"/>
        <v>16.333333333333332</v>
      </c>
      <c r="AZ10" s="27">
        <f t="shared" si="8"/>
        <v>137</v>
      </c>
      <c r="BA10" s="28">
        <v>2.9</v>
      </c>
      <c r="BB10" s="28">
        <v>2</v>
      </c>
      <c r="BC10" s="28">
        <v>3.7</v>
      </c>
      <c r="BD10" s="133"/>
      <c r="BE10" s="26">
        <f t="shared" si="9"/>
        <v>2.866666666666667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2.9</v>
      </c>
      <c r="DE10" s="177">
        <f t="shared" si="33"/>
        <v>2</v>
      </c>
      <c r="DF10" s="177">
        <f t="shared" si="33"/>
        <v>3.7</v>
      </c>
      <c r="DG10" s="149">
        <f t="shared" si="32"/>
        <v>0</v>
      </c>
      <c r="DH10" s="31">
        <f t="shared" si="15"/>
        <v>2.866666666666667</v>
      </c>
      <c r="DI10" s="32">
        <f t="shared" si="16"/>
        <v>134.13333333333333</v>
      </c>
      <c r="DJ10" s="88">
        <f t="shared" si="17"/>
        <v>9</v>
      </c>
      <c r="DK10" s="81">
        <f t="shared" si="18"/>
        <v>18.333333333333332</v>
      </c>
      <c r="DL10" s="33">
        <f t="shared" si="19"/>
        <v>134151.66666666666</v>
      </c>
      <c r="DM10" s="34">
        <f t="shared" si="20"/>
        <v>9</v>
      </c>
      <c r="DN10" s="33">
        <f t="shared" si="21"/>
        <v>16.666666666666668</v>
      </c>
      <c r="DO10" s="33">
        <f t="shared" si="22"/>
        <v>134151683.33333333</v>
      </c>
      <c r="DP10" s="34">
        <f t="shared" si="23"/>
        <v>9</v>
      </c>
      <c r="DQ10" s="35">
        <f t="shared" si="24"/>
        <v>17</v>
      </c>
      <c r="DR10" s="35">
        <f t="shared" si="25"/>
        <v>134151683350.33333</v>
      </c>
      <c r="DS10" s="34">
        <f t="shared" si="26"/>
        <v>9</v>
      </c>
      <c r="DT10" s="35">
        <f t="shared" si="27"/>
        <v>16.666666666666668</v>
      </c>
      <c r="DU10" s="35">
        <f t="shared" si="28"/>
        <v>134151683350350</v>
      </c>
      <c r="DV10" s="34">
        <f t="shared" si="29"/>
        <v>9</v>
      </c>
      <c r="DW10" s="35">
        <f>IF(DV10&lt;&gt;20,RANK(DV10,$DV$4:$DV$23,1)+COUNTIF(DV$4:DV10,DV10)-1,20)</f>
        <v>9</v>
      </c>
      <c r="DX10" s="36">
        <f t="shared" si="30"/>
        <v>0.7968316831683168</v>
      </c>
      <c r="DY10" s="82" t="str">
        <f t="shared" si="31"/>
        <v>-</v>
      </c>
      <c r="DZ10" s="14"/>
    </row>
    <row r="11" spans="3:130" ht="12.75">
      <c r="C11" s="14"/>
      <c r="D11" s="21">
        <f>classi!B272</f>
        <v>233</v>
      </c>
      <c r="E11" s="37"/>
      <c r="F11" s="23" t="str">
        <f>classi!C272</f>
        <v>dan</v>
      </c>
      <c r="G11" s="23" t="str">
        <f>classi!D272</f>
        <v>daragiu</v>
      </c>
      <c r="H11" s="23" t="str">
        <f>classi!G272</f>
        <v>giada</v>
      </c>
      <c r="I11" s="37"/>
      <c r="J11" s="37"/>
      <c r="K11" s="37"/>
      <c r="L11" s="25">
        <v>20</v>
      </c>
      <c r="M11" s="25">
        <v>21</v>
      </c>
      <c r="N11" s="25">
        <v>20</v>
      </c>
      <c r="O11" s="129"/>
      <c r="P11" s="26">
        <f t="shared" si="0"/>
        <v>20.333333333333332</v>
      </c>
      <c r="Q11" s="25">
        <v>20</v>
      </c>
      <c r="R11" s="25">
        <v>20</v>
      </c>
      <c r="S11" s="25">
        <v>21</v>
      </c>
      <c r="T11" s="129"/>
      <c r="U11" s="26">
        <f t="shared" si="1"/>
        <v>20.333333333333332</v>
      </c>
      <c r="V11" s="25">
        <v>20</v>
      </c>
      <c r="W11" s="25">
        <v>19</v>
      </c>
      <c r="X11" s="25">
        <v>20</v>
      </c>
      <c r="Y11" s="129"/>
      <c r="Z11" s="26">
        <f t="shared" si="2"/>
        <v>19.666666666666668</v>
      </c>
      <c r="AA11" s="25">
        <v>17</v>
      </c>
      <c r="AB11" s="25">
        <v>19</v>
      </c>
      <c r="AC11" s="25">
        <v>19</v>
      </c>
      <c r="AD11" s="129"/>
      <c r="AE11" s="26">
        <f t="shared" si="3"/>
        <v>18.333333333333332</v>
      </c>
      <c r="AF11" s="25">
        <v>18</v>
      </c>
      <c r="AG11" s="25">
        <v>20</v>
      </c>
      <c r="AH11" s="25">
        <v>21</v>
      </c>
      <c r="AI11" s="129"/>
      <c r="AJ11" s="26">
        <f t="shared" si="4"/>
        <v>19.666666666666668</v>
      </c>
      <c r="AK11" s="25">
        <v>19</v>
      </c>
      <c r="AL11" s="25">
        <v>19</v>
      </c>
      <c r="AM11" s="25">
        <v>20</v>
      </c>
      <c r="AN11" s="129"/>
      <c r="AO11" s="26">
        <f t="shared" si="5"/>
        <v>19.333333333333332</v>
      </c>
      <c r="AP11" s="25">
        <v>20</v>
      </c>
      <c r="AQ11" s="25">
        <v>19</v>
      </c>
      <c r="AR11" s="25">
        <v>22</v>
      </c>
      <c r="AS11" s="129"/>
      <c r="AT11" s="26">
        <f t="shared" si="6"/>
        <v>20.333333333333332</v>
      </c>
      <c r="AU11" s="25">
        <v>19</v>
      </c>
      <c r="AV11" s="25">
        <v>19</v>
      </c>
      <c r="AW11" s="25">
        <v>22</v>
      </c>
      <c r="AX11" s="129"/>
      <c r="AY11" s="26">
        <f t="shared" si="7"/>
        <v>20</v>
      </c>
      <c r="AZ11" s="27">
        <f t="shared" si="8"/>
        <v>158</v>
      </c>
      <c r="BA11" s="28">
        <v>0.7</v>
      </c>
      <c r="BB11" s="28">
        <v>0.5</v>
      </c>
      <c r="BC11" s="28">
        <v>0.8</v>
      </c>
      <c r="BD11" s="133"/>
      <c r="BE11" s="26">
        <f t="shared" si="9"/>
        <v>0.6666666666666666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0.7</v>
      </c>
      <c r="DE11" s="177">
        <f t="shared" si="33"/>
        <v>0.5</v>
      </c>
      <c r="DF11" s="177">
        <f t="shared" si="33"/>
        <v>0.8</v>
      </c>
      <c r="DG11" s="149">
        <f t="shared" si="32"/>
        <v>0</v>
      </c>
      <c r="DH11" s="31">
        <f t="shared" si="15"/>
        <v>0.6666666666666666</v>
      </c>
      <c r="DI11" s="32">
        <f t="shared" si="16"/>
        <v>157.33333333333334</v>
      </c>
      <c r="DJ11" s="88">
        <f t="shared" si="17"/>
        <v>4</v>
      </c>
      <c r="DK11" s="81">
        <f t="shared" si="18"/>
        <v>20.333333333333332</v>
      </c>
      <c r="DL11" s="33">
        <f t="shared" si="19"/>
        <v>157353.6666666667</v>
      </c>
      <c r="DM11" s="34">
        <f t="shared" si="20"/>
        <v>4</v>
      </c>
      <c r="DN11" s="33">
        <f t="shared" si="21"/>
        <v>19.666666666666668</v>
      </c>
      <c r="DO11" s="33">
        <f t="shared" si="22"/>
        <v>157353686.33333334</v>
      </c>
      <c r="DP11" s="34">
        <f t="shared" si="23"/>
        <v>4</v>
      </c>
      <c r="DQ11" s="35">
        <f t="shared" si="24"/>
        <v>20.333333333333332</v>
      </c>
      <c r="DR11" s="35">
        <f t="shared" si="25"/>
        <v>157353686353.6667</v>
      </c>
      <c r="DS11" s="34">
        <f t="shared" si="26"/>
        <v>4</v>
      </c>
      <c r="DT11" s="35">
        <f t="shared" si="27"/>
        <v>19.333333333333332</v>
      </c>
      <c r="DU11" s="35">
        <f t="shared" si="28"/>
        <v>157353686353686.03</v>
      </c>
      <c r="DV11" s="34">
        <f t="shared" si="29"/>
        <v>4</v>
      </c>
      <c r="DW11" s="35">
        <f>IF(DV11&lt;&gt;20,RANK(DV11,$DV$4:$DV$23,1)+COUNTIF(DV$4:DV11,DV11)-1,20)</f>
        <v>4</v>
      </c>
      <c r="DX11" s="36">
        <f t="shared" si="30"/>
        <v>0.9346534653465347</v>
      </c>
      <c r="DY11" s="82" t="str">
        <f t="shared" si="31"/>
        <v>-</v>
      </c>
      <c r="DZ11" s="14"/>
    </row>
    <row r="12" spans="3:130" ht="12.75">
      <c r="C12" s="14"/>
      <c r="D12" s="21">
        <f>classi!B273</f>
        <v>234</v>
      </c>
      <c r="E12" s="37"/>
      <c r="F12" s="23" t="str">
        <f>classi!C273</f>
        <v>samantha</v>
      </c>
      <c r="G12" s="23" t="str">
        <f>classi!D273</f>
        <v>lutterotti</v>
      </c>
      <c r="H12" s="23" t="str">
        <f>classi!G273</f>
        <v>king</v>
      </c>
      <c r="I12" s="37"/>
      <c r="J12" s="37"/>
      <c r="K12" s="37"/>
      <c r="L12" s="25">
        <v>18</v>
      </c>
      <c r="M12" s="25">
        <v>18</v>
      </c>
      <c r="N12" s="25">
        <v>15</v>
      </c>
      <c r="O12" s="129"/>
      <c r="P12" s="26">
        <f t="shared" si="0"/>
        <v>17</v>
      </c>
      <c r="Q12" s="25">
        <v>17</v>
      </c>
      <c r="R12" s="25">
        <v>17</v>
      </c>
      <c r="S12" s="25">
        <v>17</v>
      </c>
      <c r="T12" s="129"/>
      <c r="U12" s="26">
        <f t="shared" si="1"/>
        <v>17</v>
      </c>
      <c r="V12" s="25">
        <v>18</v>
      </c>
      <c r="W12" s="25">
        <v>16</v>
      </c>
      <c r="X12" s="25">
        <v>17</v>
      </c>
      <c r="Y12" s="129"/>
      <c r="Z12" s="26">
        <f t="shared" si="2"/>
        <v>17</v>
      </c>
      <c r="AA12" s="25">
        <v>16</v>
      </c>
      <c r="AB12" s="25">
        <v>16</v>
      </c>
      <c r="AC12" s="25">
        <v>16</v>
      </c>
      <c r="AD12" s="129"/>
      <c r="AE12" s="26">
        <f t="shared" si="3"/>
        <v>16</v>
      </c>
      <c r="AF12" s="25">
        <v>17</v>
      </c>
      <c r="AG12" s="25">
        <v>17</v>
      </c>
      <c r="AH12" s="25">
        <v>15</v>
      </c>
      <c r="AI12" s="129"/>
      <c r="AJ12" s="26">
        <f t="shared" si="4"/>
        <v>16.333333333333332</v>
      </c>
      <c r="AK12" s="25">
        <v>15</v>
      </c>
      <c r="AL12" s="25">
        <v>17</v>
      </c>
      <c r="AM12" s="25">
        <v>15</v>
      </c>
      <c r="AN12" s="129"/>
      <c r="AO12" s="26">
        <f t="shared" si="5"/>
        <v>15.666666666666666</v>
      </c>
      <c r="AP12" s="25">
        <v>17</v>
      </c>
      <c r="AQ12" s="25">
        <v>17</v>
      </c>
      <c r="AR12" s="25">
        <v>17</v>
      </c>
      <c r="AS12" s="129"/>
      <c r="AT12" s="26">
        <f t="shared" si="6"/>
        <v>17</v>
      </c>
      <c r="AU12" s="25">
        <v>16</v>
      </c>
      <c r="AV12" s="25">
        <v>16</v>
      </c>
      <c r="AW12" s="25">
        <v>18</v>
      </c>
      <c r="AX12" s="129"/>
      <c r="AY12" s="26">
        <f t="shared" si="7"/>
        <v>16.666666666666668</v>
      </c>
      <c r="AZ12" s="27">
        <f t="shared" si="8"/>
        <v>132.66666666666666</v>
      </c>
      <c r="BA12" s="28">
        <v>6</v>
      </c>
      <c r="BB12" s="28">
        <v>5</v>
      </c>
      <c r="BC12" s="28">
        <v>5</v>
      </c>
      <c r="BD12" s="133"/>
      <c r="BE12" s="26">
        <f t="shared" si="9"/>
        <v>5.333333333333333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6</v>
      </c>
      <c r="DE12" s="177">
        <f t="shared" si="33"/>
        <v>5</v>
      </c>
      <c r="DF12" s="177">
        <f t="shared" si="33"/>
        <v>5</v>
      </c>
      <c r="DG12" s="149">
        <f t="shared" si="32"/>
        <v>0</v>
      </c>
      <c r="DH12" s="31">
        <f t="shared" si="15"/>
        <v>5.333333333333333</v>
      </c>
      <c r="DI12" s="32">
        <f t="shared" si="16"/>
        <v>127.33333333333333</v>
      </c>
      <c r="DJ12" s="88">
        <f t="shared" si="17"/>
        <v>12</v>
      </c>
      <c r="DK12" s="81">
        <f t="shared" si="18"/>
        <v>17</v>
      </c>
      <c r="DL12" s="33">
        <f t="shared" si="19"/>
        <v>127350.33333333333</v>
      </c>
      <c r="DM12" s="34">
        <f t="shared" si="20"/>
        <v>12</v>
      </c>
      <c r="DN12" s="33">
        <f t="shared" si="21"/>
        <v>16.333333333333332</v>
      </c>
      <c r="DO12" s="33">
        <f t="shared" si="22"/>
        <v>127350349.66666666</v>
      </c>
      <c r="DP12" s="34">
        <f t="shared" si="23"/>
        <v>12</v>
      </c>
      <c r="DQ12" s="35">
        <f t="shared" si="24"/>
        <v>17</v>
      </c>
      <c r="DR12" s="35">
        <f t="shared" si="25"/>
        <v>127350349683.66666</v>
      </c>
      <c r="DS12" s="34">
        <f t="shared" si="26"/>
        <v>12</v>
      </c>
      <c r="DT12" s="35">
        <f t="shared" si="27"/>
        <v>15.666666666666666</v>
      </c>
      <c r="DU12" s="35">
        <f t="shared" si="28"/>
        <v>127350349683682.33</v>
      </c>
      <c r="DV12" s="34">
        <f t="shared" si="29"/>
        <v>12</v>
      </c>
      <c r="DW12" s="35">
        <f>IF(DV12&lt;&gt;20,RANK(DV12,$DV$4:$DV$23,1)+COUNTIF(DV$4:DV12,DV12)-1,20)</f>
        <v>12</v>
      </c>
      <c r="DX12" s="36">
        <f t="shared" si="30"/>
        <v>0.7564356435643563</v>
      </c>
      <c r="DY12" s="82" t="str">
        <f t="shared" si="31"/>
        <v>-</v>
      </c>
      <c r="DZ12" s="14"/>
    </row>
    <row r="13" spans="3:130" ht="12.75">
      <c r="C13" s="14"/>
      <c r="D13" s="21">
        <f>classi!B274</f>
        <v>234</v>
      </c>
      <c r="E13" s="37"/>
      <c r="F13" s="23" t="str">
        <f>classi!C274</f>
        <v>barbara</v>
      </c>
      <c r="G13" s="23" t="str">
        <f>classi!D274</f>
        <v>castelli</v>
      </c>
      <c r="H13" s="23" t="str">
        <f>classi!G274</f>
        <v>delizia</v>
      </c>
      <c r="I13" s="37"/>
      <c r="J13" s="37"/>
      <c r="K13" s="37"/>
      <c r="L13" s="25">
        <v>18</v>
      </c>
      <c r="M13" s="25">
        <v>19</v>
      </c>
      <c r="N13" s="25">
        <v>16</v>
      </c>
      <c r="O13" s="129"/>
      <c r="P13" s="26">
        <f t="shared" si="0"/>
        <v>17.666666666666668</v>
      </c>
      <c r="Q13" s="25">
        <v>17</v>
      </c>
      <c r="R13" s="25">
        <v>18</v>
      </c>
      <c r="S13" s="25">
        <v>17</v>
      </c>
      <c r="T13" s="129"/>
      <c r="U13" s="26">
        <f t="shared" si="1"/>
        <v>17.333333333333332</v>
      </c>
      <c r="V13" s="25">
        <v>18</v>
      </c>
      <c r="W13" s="25">
        <v>18</v>
      </c>
      <c r="X13" s="25">
        <v>18</v>
      </c>
      <c r="Y13" s="129"/>
      <c r="Z13" s="26">
        <f t="shared" si="2"/>
        <v>18</v>
      </c>
      <c r="AA13" s="25">
        <v>16</v>
      </c>
      <c r="AB13" s="25">
        <v>17</v>
      </c>
      <c r="AC13" s="25">
        <v>18</v>
      </c>
      <c r="AD13" s="129"/>
      <c r="AE13" s="26">
        <f t="shared" si="3"/>
        <v>17</v>
      </c>
      <c r="AF13" s="25">
        <v>16</v>
      </c>
      <c r="AG13" s="25">
        <v>17</v>
      </c>
      <c r="AH13" s="25">
        <v>16</v>
      </c>
      <c r="AI13" s="129"/>
      <c r="AJ13" s="26">
        <f t="shared" si="4"/>
        <v>16.333333333333332</v>
      </c>
      <c r="AK13" s="25">
        <v>15</v>
      </c>
      <c r="AL13" s="25">
        <v>18</v>
      </c>
      <c r="AM13" s="25">
        <v>17</v>
      </c>
      <c r="AN13" s="129"/>
      <c r="AO13" s="26">
        <f t="shared" si="5"/>
        <v>16.666666666666668</v>
      </c>
      <c r="AP13" s="25">
        <v>17</v>
      </c>
      <c r="AQ13" s="25">
        <v>17</v>
      </c>
      <c r="AR13" s="25">
        <v>18</v>
      </c>
      <c r="AS13" s="129"/>
      <c r="AT13" s="26">
        <f t="shared" si="6"/>
        <v>17.333333333333332</v>
      </c>
      <c r="AU13" s="25">
        <v>16</v>
      </c>
      <c r="AV13" s="25">
        <v>17</v>
      </c>
      <c r="AW13" s="25">
        <v>18</v>
      </c>
      <c r="AX13" s="129"/>
      <c r="AY13" s="26">
        <f t="shared" si="7"/>
        <v>17</v>
      </c>
      <c r="AZ13" s="27">
        <f t="shared" si="8"/>
        <v>137.33333333333331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137.33333333333331</v>
      </c>
      <c r="DJ13" s="88">
        <f t="shared" si="17"/>
        <v>8</v>
      </c>
      <c r="DK13" s="81">
        <f t="shared" si="18"/>
        <v>17.666666666666668</v>
      </c>
      <c r="DL13" s="33">
        <f t="shared" si="19"/>
        <v>137350.99999999997</v>
      </c>
      <c r="DM13" s="34">
        <f t="shared" si="20"/>
        <v>8</v>
      </c>
      <c r="DN13" s="33">
        <f t="shared" si="21"/>
        <v>16.333333333333332</v>
      </c>
      <c r="DO13" s="33">
        <f t="shared" si="22"/>
        <v>137351016.3333333</v>
      </c>
      <c r="DP13" s="34">
        <f t="shared" si="23"/>
        <v>8</v>
      </c>
      <c r="DQ13" s="35">
        <f t="shared" si="24"/>
        <v>17.333333333333332</v>
      </c>
      <c r="DR13" s="35">
        <f t="shared" si="25"/>
        <v>137351016350.66664</v>
      </c>
      <c r="DS13" s="34">
        <f t="shared" si="26"/>
        <v>8</v>
      </c>
      <c r="DT13" s="35">
        <f t="shared" si="27"/>
        <v>16.666666666666668</v>
      </c>
      <c r="DU13" s="35">
        <f t="shared" si="28"/>
        <v>137351016350683.31</v>
      </c>
      <c r="DV13" s="34">
        <f t="shared" si="29"/>
        <v>8</v>
      </c>
      <c r="DW13" s="35">
        <f>IF(DV13&lt;&gt;20,RANK(DV13,$DV$4:$DV$23,1)+COUNTIF(DV$4:DV13,DV13)-1,20)</f>
        <v>8</v>
      </c>
      <c r="DX13" s="36">
        <f t="shared" si="30"/>
        <v>0.8158415841584157</v>
      </c>
      <c r="DY13" s="82" t="str">
        <f t="shared" si="31"/>
        <v>-</v>
      </c>
      <c r="DZ13" s="14"/>
    </row>
    <row r="14" spans="3:130" ht="12.75">
      <c r="C14" s="14"/>
      <c r="D14" s="21">
        <f>classi!B275</f>
        <v>237</v>
      </c>
      <c r="E14" s="37"/>
      <c r="F14" s="23" t="str">
        <f>classi!C275</f>
        <v>rosaria</v>
      </c>
      <c r="G14" s="23" t="str">
        <f>classi!D275</f>
        <v>amato</v>
      </c>
      <c r="H14" s="23" t="str">
        <f>classi!G275</f>
        <v>italo</v>
      </c>
      <c r="I14" s="37"/>
      <c r="J14" s="37"/>
      <c r="K14" s="37"/>
      <c r="L14" s="25">
        <v>20</v>
      </c>
      <c r="M14" s="25">
        <v>17</v>
      </c>
      <c r="N14" s="25">
        <v>16</v>
      </c>
      <c r="O14" s="129"/>
      <c r="P14" s="26">
        <f t="shared" si="0"/>
        <v>17.666666666666668</v>
      </c>
      <c r="Q14" s="25">
        <v>18</v>
      </c>
      <c r="R14" s="25">
        <v>19</v>
      </c>
      <c r="S14" s="25">
        <v>18</v>
      </c>
      <c r="T14" s="129"/>
      <c r="U14" s="26">
        <f t="shared" si="1"/>
        <v>18.333333333333332</v>
      </c>
      <c r="V14" s="25">
        <v>18</v>
      </c>
      <c r="W14" s="25">
        <v>18</v>
      </c>
      <c r="X14" s="25">
        <v>18</v>
      </c>
      <c r="Y14" s="129"/>
      <c r="Z14" s="26">
        <f t="shared" si="2"/>
        <v>18</v>
      </c>
      <c r="AA14" s="25">
        <v>17</v>
      </c>
      <c r="AB14" s="25">
        <v>16</v>
      </c>
      <c r="AC14" s="25">
        <v>16</v>
      </c>
      <c r="AD14" s="129"/>
      <c r="AE14" s="26">
        <f t="shared" si="3"/>
        <v>16.333333333333332</v>
      </c>
      <c r="AF14" s="25">
        <v>16</v>
      </c>
      <c r="AG14" s="25">
        <v>17</v>
      </c>
      <c r="AH14" s="25">
        <v>17</v>
      </c>
      <c r="AI14" s="129"/>
      <c r="AJ14" s="26">
        <f t="shared" si="4"/>
        <v>16.666666666666668</v>
      </c>
      <c r="AK14" s="25">
        <v>15</v>
      </c>
      <c r="AL14" s="25">
        <v>17</v>
      </c>
      <c r="AM14" s="25">
        <v>17</v>
      </c>
      <c r="AN14" s="129"/>
      <c r="AO14" s="26">
        <f t="shared" si="5"/>
        <v>16.333333333333332</v>
      </c>
      <c r="AP14" s="25">
        <v>16</v>
      </c>
      <c r="AQ14" s="25">
        <v>17</v>
      </c>
      <c r="AR14" s="25">
        <v>18</v>
      </c>
      <c r="AS14" s="129"/>
      <c r="AT14" s="26">
        <f t="shared" si="6"/>
        <v>17</v>
      </c>
      <c r="AU14" s="25">
        <v>15</v>
      </c>
      <c r="AV14" s="25">
        <v>15</v>
      </c>
      <c r="AW14" s="25">
        <v>17</v>
      </c>
      <c r="AX14" s="129"/>
      <c r="AY14" s="26">
        <f t="shared" si="7"/>
        <v>15.666666666666666</v>
      </c>
      <c r="AZ14" s="27">
        <f t="shared" si="8"/>
        <v>136</v>
      </c>
      <c r="BA14" s="28">
        <v>0.8</v>
      </c>
      <c r="BB14" s="28">
        <v>3</v>
      </c>
      <c r="BC14" s="28">
        <v>2.6</v>
      </c>
      <c r="BD14" s="133"/>
      <c r="BE14" s="26">
        <f t="shared" si="9"/>
        <v>2.1333333333333333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0.8</v>
      </c>
      <c r="DE14" s="177">
        <f t="shared" si="33"/>
        <v>3</v>
      </c>
      <c r="DF14" s="177">
        <f t="shared" si="33"/>
        <v>2.6</v>
      </c>
      <c r="DG14" s="149">
        <f t="shared" si="32"/>
        <v>0</v>
      </c>
      <c r="DH14" s="31">
        <f t="shared" si="15"/>
        <v>2.1333333333333333</v>
      </c>
      <c r="DI14" s="32">
        <f t="shared" si="16"/>
        <v>133.86666666666667</v>
      </c>
      <c r="DJ14" s="88">
        <f t="shared" si="17"/>
        <v>10</v>
      </c>
      <c r="DK14" s="81">
        <f t="shared" si="18"/>
        <v>17.666666666666668</v>
      </c>
      <c r="DL14" s="33">
        <f t="shared" si="19"/>
        <v>133884.33333333334</v>
      </c>
      <c r="DM14" s="34">
        <f t="shared" si="20"/>
        <v>10</v>
      </c>
      <c r="DN14" s="33">
        <f t="shared" si="21"/>
        <v>16.666666666666668</v>
      </c>
      <c r="DO14" s="33">
        <f t="shared" si="22"/>
        <v>133884350.00000001</v>
      </c>
      <c r="DP14" s="34">
        <f t="shared" si="23"/>
        <v>10</v>
      </c>
      <c r="DQ14" s="35">
        <f t="shared" si="24"/>
        <v>18.333333333333332</v>
      </c>
      <c r="DR14" s="35">
        <f t="shared" si="25"/>
        <v>133884350018.33334</v>
      </c>
      <c r="DS14" s="34">
        <f t="shared" si="26"/>
        <v>10</v>
      </c>
      <c r="DT14" s="35">
        <f t="shared" si="27"/>
        <v>16.333333333333332</v>
      </c>
      <c r="DU14" s="35">
        <f t="shared" si="28"/>
        <v>133884350018349.67</v>
      </c>
      <c r="DV14" s="34">
        <f t="shared" si="29"/>
        <v>10</v>
      </c>
      <c r="DW14" s="35">
        <f>IF(DV14&lt;&gt;20,RANK(DV14,$DV$4:$DV$23,1)+COUNTIF(DV$4:DV14,DV14)-1,20)</f>
        <v>10</v>
      </c>
      <c r="DX14" s="36">
        <f t="shared" si="30"/>
        <v>0.7952475247524753</v>
      </c>
      <c r="DY14" s="82" t="str">
        <f t="shared" si="31"/>
        <v>-</v>
      </c>
      <c r="DZ14" s="14"/>
    </row>
    <row r="15" spans="3:130" ht="12.75">
      <c r="C15" s="14"/>
      <c r="D15" s="21">
        <f>classi!B276</f>
        <v>240</v>
      </c>
      <c r="E15" s="37"/>
      <c r="F15" s="23" t="str">
        <f>classi!C276</f>
        <v>timea</v>
      </c>
      <c r="G15" s="23" t="str">
        <f>classi!D276</f>
        <v>mion</v>
      </c>
      <c r="H15" s="23" t="str">
        <f>classi!G276</f>
        <v>rysa</v>
      </c>
      <c r="I15" s="37"/>
      <c r="J15" s="37"/>
      <c r="K15" s="37"/>
      <c r="L15" s="25">
        <v>22</v>
      </c>
      <c r="M15" s="25">
        <v>19</v>
      </c>
      <c r="N15" s="25">
        <v>20</v>
      </c>
      <c r="O15" s="129"/>
      <c r="P15" s="26">
        <f t="shared" si="0"/>
        <v>20.333333333333332</v>
      </c>
      <c r="Q15" s="25">
        <v>21</v>
      </c>
      <c r="R15" s="25">
        <v>20</v>
      </c>
      <c r="S15" s="25">
        <v>21</v>
      </c>
      <c r="T15" s="129"/>
      <c r="U15" s="26">
        <f t="shared" si="1"/>
        <v>20.666666666666668</v>
      </c>
      <c r="V15" s="25">
        <v>22</v>
      </c>
      <c r="W15" s="25">
        <v>20</v>
      </c>
      <c r="X15" s="25">
        <v>20</v>
      </c>
      <c r="Y15" s="129"/>
      <c r="Z15" s="26">
        <f t="shared" si="2"/>
        <v>20.666666666666668</v>
      </c>
      <c r="AA15" s="25">
        <v>22</v>
      </c>
      <c r="AB15" s="25">
        <v>21</v>
      </c>
      <c r="AC15" s="25">
        <v>21</v>
      </c>
      <c r="AD15" s="129"/>
      <c r="AE15" s="26">
        <f t="shared" si="3"/>
        <v>21.333333333333332</v>
      </c>
      <c r="AF15" s="25">
        <v>21</v>
      </c>
      <c r="AG15" s="25">
        <v>19</v>
      </c>
      <c r="AH15" s="25">
        <v>20</v>
      </c>
      <c r="AI15" s="129"/>
      <c r="AJ15" s="26">
        <f t="shared" si="4"/>
        <v>20</v>
      </c>
      <c r="AK15" s="25">
        <v>23</v>
      </c>
      <c r="AL15" s="25">
        <v>19</v>
      </c>
      <c r="AM15" s="25">
        <v>21</v>
      </c>
      <c r="AN15" s="129"/>
      <c r="AO15" s="26">
        <f t="shared" si="5"/>
        <v>21</v>
      </c>
      <c r="AP15" s="25">
        <v>23</v>
      </c>
      <c r="AQ15" s="25">
        <v>21</v>
      </c>
      <c r="AR15" s="25">
        <v>22</v>
      </c>
      <c r="AS15" s="129"/>
      <c r="AT15" s="26">
        <f t="shared" si="6"/>
        <v>22</v>
      </c>
      <c r="AU15" s="25">
        <v>24</v>
      </c>
      <c r="AV15" s="25">
        <v>21</v>
      </c>
      <c r="AW15" s="25">
        <v>22</v>
      </c>
      <c r="AX15" s="129"/>
      <c r="AY15" s="26">
        <f t="shared" si="7"/>
        <v>22.333333333333332</v>
      </c>
      <c r="AZ15" s="27">
        <f t="shared" si="8"/>
        <v>168.33333333333334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168.33333333333334</v>
      </c>
      <c r="DJ15" s="88">
        <f t="shared" si="17"/>
        <v>1</v>
      </c>
      <c r="DK15" s="81">
        <f t="shared" si="18"/>
        <v>20.333333333333332</v>
      </c>
      <c r="DL15" s="33">
        <f t="shared" si="19"/>
        <v>168353.6666666667</v>
      </c>
      <c r="DM15" s="34">
        <f t="shared" si="20"/>
        <v>1</v>
      </c>
      <c r="DN15" s="33">
        <f t="shared" si="21"/>
        <v>20</v>
      </c>
      <c r="DO15" s="33">
        <f t="shared" si="22"/>
        <v>168353686.6666667</v>
      </c>
      <c r="DP15" s="34">
        <f t="shared" si="23"/>
        <v>1</v>
      </c>
      <c r="DQ15" s="35">
        <f t="shared" si="24"/>
        <v>20.666666666666668</v>
      </c>
      <c r="DR15" s="35">
        <f t="shared" si="25"/>
        <v>168353686687.33334</v>
      </c>
      <c r="DS15" s="34">
        <f t="shared" si="26"/>
        <v>1</v>
      </c>
      <c r="DT15" s="35">
        <f t="shared" si="27"/>
        <v>21</v>
      </c>
      <c r="DU15" s="35">
        <f t="shared" si="28"/>
        <v>168353686687354.34</v>
      </c>
      <c r="DV15" s="34">
        <f t="shared" si="29"/>
        <v>1</v>
      </c>
      <c r="DW15" s="35">
        <f>IF(DV15&lt;&gt;20,RANK(DV15,$DV$4:$DV$23,1)+COUNTIF(DV$4:DV15,DV15)-1,20)</f>
        <v>1</v>
      </c>
      <c r="DX15" s="36">
        <f t="shared" si="30"/>
        <v>1</v>
      </c>
      <c r="DY15" s="82" t="str">
        <f t="shared" si="31"/>
        <v>-</v>
      </c>
      <c r="DZ15" s="14"/>
    </row>
    <row r="16" spans="3:130" ht="12.75">
      <c r="C16" s="14"/>
      <c r="D16" s="21">
        <f>classi!B277</f>
        <v>241</v>
      </c>
      <c r="E16" s="37"/>
      <c r="F16" s="23" t="str">
        <f>classi!C277</f>
        <v>silvia</v>
      </c>
      <c r="G16" s="23" t="str">
        <f>classi!D277</f>
        <v>brilli</v>
      </c>
      <c r="H16" s="23" t="str">
        <f>classi!G277</f>
        <v>sky</v>
      </c>
      <c r="I16" s="37"/>
      <c r="J16" s="37"/>
      <c r="K16" s="37"/>
      <c r="L16" s="25">
        <v>23</v>
      </c>
      <c r="M16" s="25">
        <v>21</v>
      </c>
      <c r="N16" s="25">
        <v>20</v>
      </c>
      <c r="O16" s="129"/>
      <c r="P16" s="26">
        <f t="shared" si="0"/>
        <v>21.333333333333332</v>
      </c>
      <c r="Q16" s="25">
        <v>23</v>
      </c>
      <c r="R16" s="25">
        <v>20</v>
      </c>
      <c r="S16" s="25">
        <v>21</v>
      </c>
      <c r="T16" s="129"/>
      <c r="U16" s="26">
        <f t="shared" si="1"/>
        <v>21.333333333333332</v>
      </c>
      <c r="V16" s="25">
        <v>23</v>
      </c>
      <c r="W16" s="25">
        <v>18</v>
      </c>
      <c r="X16" s="25">
        <v>17</v>
      </c>
      <c r="Y16" s="129"/>
      <c r="Z16" s="26">
        <f t="shared" si="2"/>
        <v>19.333333333333332</v>
      </c>
      <c r="AA16" s="25">
        <v>23</v>
      </c>
      <c r="AB16" s="25">
        <v>18</v>
      </c>
      <c r="AC16" s="25">
        <v>17</v>
      </c>
      <c r="AD16" s="129"/>
      <c r="AE16" s="26">
        <f t="shared" si="3"/>
        <v>19.333333333333332</v>
      </c>
      <c r="AF16" s="25">
        <v>23</v>
      </c>
      <c r="AG16" s="25">
        <v>20</v>
      </c>
      <c r="AH16" s="25">
        <v>20</v>
      </c>
      <c r="AI16" s="129"/>
      <c r="AJ16" s="26">
        <f t="shared" si="4"/>
        <v>21</v>
      </c>
      <c r="AK16" s="25">
        <v>24</v>
      </c>
      <c r="AL16" s="25">
        <v>19</v>
      </c>
      <c r="AM16" s="25">
        <v>21</v>
      </c>
      <c r="AN16" s="129"/>
      <c r="AO16" s="26">
        <f t="shared" si="5"/>
        <v>21.333333333333332</v>
      </c>
      <c r="AP16" s="25">
        <v>22</v>
      </c>
      <c r="AQ16" s="25">
        <v>19</v>
      </c>
      <c r="AR16" s="25">
        <v>22</v>
      </c>
      <c r="AS16" s="129"/>
      <c r="AT16" s="26">
        <f t="shared" si="6"/>
        <v>21</v>
      </c>
      <c r="AU16" s="25">
        <v>22</v>
      </c>
      <c r="AV16" s="25">
        <v>20</v>
      </c>
      <c r="AW16" s="25">
        <v>20</v>
      </c>
      <c r="AX16" s="129"/>
      <c r="AY16" s="26">
        <f t="shared" si="7"/>
        <v>20.666666666666668</v>
      </c>
      <c r="AZ16" s="27">
        <f t="shared" si="8"/>
        <v>165.33333333333331</v>
      </c>
      <c r="BA16" s="28">
        <v>1</v>
      </c>
      <c r="BB16" s="28">
        <v>0.5</v>
      </c>
      <c r="BC16" s="28">
        <v>1</v>
      </c>
      <c r="BD16" s="133"/>
      <c r="BE16" s="26">
        <f t="shared" si="9"/>
        <v>0.8333333333333334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1</v>
      </c>
      <c r="DE16" s="177">
        <f t="shared" si="33"/>
        <v>0.5</v>
      </c>
      <c r="DF16" s="177">
        <f t="shared" si="33"/>
        <v>1</v>
      </c>
      <c r="DG16" s="149">
        <f t="shared" si="32"/>
        <v>0</v>
      </c>
      <c r="DH16" s="31">
        <f t="shared" si="15"/>
        <v>0.8333333333333334</v>
      </c>
      <c r="DI16" s="32">
        <f t="shared" si="16"/>
        <v>164.49999999999997</v>
      </c>
      <c r="DJ16" s="88">
        <f t="shared" si="17"/>
        <v>3</v>
      </c>
      <c r="DK16" s="81">
        <f t="shared" si="18"/>
        <v>21.333333333333332</v>
      </c>
      <c r="DL16" s="33">
        <f t="shared" si="19"/>
        <v>164521.3333333333</v>
      </c>
      <c r="DM16" s="34">
        <f t="shared" si="20"/>
        <v>3</v>
      </c>
      <c r="DN16" s="33">
        <f t="shared" si="21"/>
        <v>21</v>
      </c>
      <c r="DO16" s="33">
        <f t="shared" si="22"/>
        <v>164521354.3333333</v>
      </c>
      <c r="DP16" s="34">
        <f t="shared" si="23"/>
        <v>3</v>
      </c>
      <c r="DQ16" s="35">
        <f t="shared" si="24"/>
        <v>21.333333333333332</v>
      </c>
      <c r="DR16" s="35">
        <f t="shared" si="25"/>
        <v>164521354354.66666</v>
      </c>
      <c r="DS16" s="34">
        <f t="shared" si="26"/>
        <v>3</v>
      </c>
      <c r="DT16" s="35">
        <f t="shared" si="27"/>
        <v>21.333333333333332</v>
      </c>
      <c r="DU16" s="35">
        <f t="shared" si="28"/>
        <v>164521354354688</v>
      </c>
      <c r="DV16" s="34">
        <f t="shared" si="29"/>
        <v>3</v>
      </c>
      <c r="DW16" s="35">
        <f>IF(DV16&lt;&gt;20,RANK(DV16,$DV$4:$DV$23,1)+COUNTIF(DV$4:DV16,DV16)-1,20)</f>
        <v>3</v>
      </c>
      <c r="DX16" s="36">
        <f t="shared" si="30"/>
        <v>0.977227722772277</v>
      </c>
      <c r="DY16" s="82" t="str">
        <f t="shared" si="31"/>
        <v>-</v>
      </c>
      <c r="DZ16" s="14"/>
    </row>
    <row r="17" spans="3:130" ht="12.75">
      <c r="C17" s="14"/>
      <c r="D17" s="21">
        <f>classi!B278</f>
        <v>242</v>
      </c>
      <c r="E17" s="37"/>
      <c r="F17" s="23" t="str">
        <f>classi!C278</f>
        <v>marianne</v>
      </c>
      <c r="G17" s="23" t="str">
        <f>classi!D278</f>
        <v>maas</v>
      </c>
      <c r="H17" s="23" t="str">
        <f>classi!G278</f>
        <v>gustavo</v>
      </c>
      <c r="I17" s="37"/>
      <c r="J17" s="37"/>
      <c r="K17" s="37"/>
      <c r="L17" s="25">
        <v>17</v>
      </c>
      <c r="M17" s="25">
        <v>18</v>
      </c>
      <c r="N17" s="25">
        <v>18</v>
      </c>
      <c r="O17" s="129"/>
      <c r="P17" s="26">
        <f t="shared" si="0"/>
        <v>17.666666666666668</v>
      </c>
      <c r="Q17" s="25">
        <v>15</v>
      </c>
      <c r="R17" s="25">
        <v>17</v>
      </c>
      <c r="S17" s="25">
        <v>17</v>
      </c>
      <c r="T17" s="129"/>
      <c r="U17" s="26">
        <f t="shared" si="1"/>
        <v>16.333333333333332</v>
      </c>
      <c r="V17" s="25">
        <v>15</v>
      </c>
      <c r="W17" s="25">
        <v>16</v>
      </c>
      <c r="X17" s="25">
        <v>17</v>
      </c>
      <c r="Y17" s="129"/>
      <c r="Z17" s="26">
        <f t="shared" si="2"/>
        <v>16</v>
      </c>
      <c r="AA17" s="25">
        <v>16</v>
      </c>
      <c r="AB17" s="25">
        <v>16</v>
      </c>
      <c r="AC17" s="25">
        <v>17</v>
      </c>
      <c r="AD17" s="129"/>
      <c r="AE17" s="26">
        <f t="shared" si="3"/>
        <v>16.333333333333332</v>
      </c>
      <c r="AF17" s="25">
        <v>15</v>
      </c>
      <c r="AG17" s="25">
        <v>17</v>
      </c>
      <c r="AH17" s="25">
        <v>18</v>
      </c>
      <c r="AI17" s="129"/>
      <c r="AJ17" s="26">
        <f t="shared" si="4"/>
        <v>16.666666666666668</v>
      </c>
      <c r="AK17" s="25">
        <v>14</v>
      </c>
      <c r="AL17" s="25">
        <v>16</v>
      </c>
      <c r="AM17" s="25">
        <v>18</v>
      </c>
      <c r="AN17" s="129"/>
      <c r="AO17" s="26">
        <f t="shared" si="5"/>
        <v>16</v>
      </c>
      <c r="AP17" s="25">
        <v>15</v>
      </c>
      <c r="AQ17" s="25">
        <v>17</v>
      </c>
      <c r="AR17" s="25">
        <v>17</v>
      </c>
      <c r="AS17" s="129"/>
      <c r="AT17" s="26">
        <f t="shared" si="6"/>
        <v>16.333333333333332</v>
      </c>
      <c r="AU17" s="25">
        <v>14</v>
      </c>
      <c r="AV17" s="25">
        <v>15</v>
      </c>
      <c r="AW17" s="25">
        <v>17</v>
      </c>
      <c r="AX17" s="129"/>
      <c r="AY17" s="26">
        <f t="shared" si="7"/>
        <v>15.333333333333334</v>
      </c>
      <c r="AZ17" s="27">
        <f t="shared" si="8"/>
        <v>130.66666666666666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130.66666666666666</v>
      </c>
      <c r="DJ17" s="88">
        <f t="shared" si="17"/>
        <v>11</v>
      </c>
      <c r="DK17" s="81">
        <f t="shared" si="18"/>
        <v>17.666666666666668</v>
      </c>
      <c r="DL17" s="33">
        <f t="shared" si="19"/>
        <v>130684.33333333333</v>
      </c>
      <c r="DM17" s="34">
        <f t="shared" si="20"/>
        <v>11</v>
      </c>
      <c r="DN17" s="33">
        <f t="shared" si="21"/>
        <v>16.666666666666668</v>
      </c>
      <c r="DO17" s="33">
        <f t="shared" si="22"/>
        <v>130684350</v>
      </c>
      <c r="DP17" s="34">
        <f t="shared" si="23"/>
        <v>11</v>
      </c>
      <c r="DQ17" s="35">
        <f t="shared" si="24"/>
        <v>16.333333333333332</v>
      </c>
      <c r="DR17" s="35">
        <f t="shared" si="25"/>
        <v>130684350016.33333</v>
      </c>
      <c r="DS17" s="34">
        <f t="shared" si="26"/>
        <v>11</v>
      </c>
      <c r="DT17" s="35">
        <f t="shared" si="27"/>
        <v>16</v>
      </c>
      <c r="DU17" s="35">
        <f t="shared" si="28"/>
        <v>130684350016349.33</v>
      </c>
      <c r="DV17" s="34">
        <f t="shared" si="29"/>
        <v>11</v>
      </c>
      <c r="DW17" s="35">
        <f>IF(DV17&lt;&gt;20,RANK(DV17,$DV$4:$DV$23,1)+COUNTIF(DV$4:DV17,DV17)-1,20)</f>
        <v>11</v>
      </c>
      <c r="DX17" s="36">
        <f t="shared" si="30"/>
        <v>0.7762376237623761</v>
      </c>
      <c r="DY17" s="82" t="str">
        <f t="shared" si="31"/>
        <v>-</v>
      </c>
      <c r="DZ17" s="14"/>
    </row>
    <row r="18" spans="3:130" ht="12.75">
      <c r="C18" s="14"/>
      <c r="D18" s="21">
        <f>classi!B279</f>
        <v>244</v>
      </c>
      <c r="E18" s="37"/>
      <c r="F18" s="23" t="str">
        <f>classi!C279</f>
        <v>marisa</v>
      </c>
      <c r="G18" s="23" t="str">
        <f>classi!D279</f>
        <v>fantin</v>
      </c>
      <c r="H18" s="23" t="str">
        <f>classi!G279</f>
        <v>babilonia</v>
      </c>
      <c r="I18" s="37"/>
      <c r="J18" s="37"/>
      <c r="K18" s="37"/>
      <c r="L18" s="25">
        <v>21</v>
      </c>
      <c r="M18" s="25">
        <v>21</v>
      </c>
      <c r="N18" s="25">
        <v>20</v>
      </c>
      <c r="O18" s="129"/>
      <c r="P18" s="26">
        <f t="shared" si="0"/>
        <v>20.666666666666668</v>
      </c>
      <c r="Q18" s="25">
        <v>20</v>
      </c>
      <c r="R18" s="25">
        <v>20</v>
      </c>
      <c r="S18" s="25">
        <v>20</v>
      </c>
      <c r="T18" s="129"/>
      <c r="U18" s="26">
        <f t="shared" si="1"/>
        <v>20</v>
      </c>
      <c r="V18" s="25">
        <v>21</v>
      </c>
      <c r="W18" s="25">
        <v>19</v>
      </c>
      <c r="X18" s="25">
        <v>18</v>
      </c>
      <c r="Y18" s="129"/>
      <c r="Z18" s="26">
        <f t="shared" si="2"/>
        <v>19.333333333333332</v>
      </c>
      <c r="AA18" s="25">
        <v>19</v>
      </c>
      <c r="AB18" s="25">
        <v>19</v>
      </c>
      <c r="AC18" s="25">
        <v>17</v>
      </c>
      <c r="AD18" s="129"/>
      <c r="AE18" s="26">
        <f t="shared" si="3"/>
        <v>18.333333333333332</v>
      </c>
      <c r="AF18" s="25">
        <v>19</v>
      </c>
      <c r="AG18" s="25">
        <v>20</v>
      </c>
      <c r="AH18" s="25">
        <v>19</v>
      </c>
      <c r="AI18" s="129"/>
      <c r="AJ18" s="26">
        <f t="shared" si="4"/>
        <v>19.333333333333332</v>
      </c>
      <c r="AK18" s="25">
        <v>19</v>
      </c>
      <c r="AL18" s="25">
        <v>19</v>
      </c>
      <c r="AM18" s="25">
        <v>20</v>
      </c>
      <c r="AN18" s="129"/>
      <c r="AO18" s="26">
        <f t="shared" si="5"/>
        <v>19.333333333333332</v>
      </c>
      <c r="AP18" s="25">
        <v>18</v>
      </c>
      <c r="AQ18" s="25">
        <v>19</v>
      </c>
      <c r="AR18" s="25">
        <v>21</v>
      </c>
      <c r="AS18" s="129"/>
      <c r="AT18" s="26">
        <f t="shared" si="6"/>
        <v>19.333333333333332</v>
      </c>
      <c r="AU18" s="25">
        <v>18</v>
      </c>
      <c r="AV18" s="25">
        <v>21</v>
      </c>
      <c r="AW18" s="25">
        <v>20</v>
      </c>
      <c r="AX18" s="129"/>
      <c r="AY18" s="26">
        <f t="shared" si="7"/>
        <v>19.666666666666668</v>
      </c>
      <c r="AZ18" s="27">
        <f t="shared" si="8"/>
        <v>155.99999999999997</v>
      </c>
      <c r="BA18" s="28">
        <v>2</v>
      </c>
      <c r="BB18" s="28">
        <v>0.5</v>
      </c>
      <c r="BC18" s="28">
        <v>3.5</v>
      </c>
      <c r="BD18" s="133"/>
      <c r="BE18" s="26">
        <f t="shared" si="9"/>
        <v>2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2</v>
      </c>
      <c r="DE18" s="177">
        <f t="shared" si="33"/>
        <v>0.5</v>
      </c>
      <c r="DF18" s="177">
        <f t="shared" si="33"/>
        <v>3.5</v>
      </c>
      <c r="DG18" s="149">
        <f t="shared" si="32"/>
        <v>0</v>
      </c>
      <c r="DH18" s="31">
        <f t="shared" si="15"/>
        <v>2</v>
      </c>
      <c r="DI18" s="32">
        <f t="shared" si="16"/>
        <v>153.99999999999997</v>
      </c>
      <c r="DJ18" s="88">
        <f t="shared" si="17"/>
        <v>6</v>
      </c>
      <c r="DK18" s="81">
        <f t="shared" si="18"/>
        <v>20.666666666666668</v>
      </c>
      <c r="DL18" s="33">
        <f t="shared" si="19"/>
        <v>154020.66666666663</v>
      </c>
      <c r="DM18" s="34">
        <f t="shared" si="20"/>
        <v>6</v>
      </c>
      <c r="DN18" s="33">
        <f t="shared" si="21"/>
        <v>19.333333333333332</v>
      </c>
      <c r="DO18" s="33">
        <f t="shared" si="22"/>
        <v>154020685.99999997</v>
      </c>
      <c r="DP18" s="34">
        <f t="shared" si="23"/>
        <v>6</v>
      </c>
      <c r="DQ18" s="35">
        <f t="shared" si="24"/>
        <v>20</v>
      </c>
      <c r="DR18" s="35">
        <f t="shared" si="25"/>
        <v>154020686019.99997</v>
      </c>
      <c r="DS18" s="34">
        <f t="shared" si="26"/>
        <v>6</v>
      </c>
      <c r="DT18" s="35">
        <f t="shared" si="27"/>
        <v>19.333333333333332</v>
      </c>
      <c r="DU18" s="35">
        <f t="shared" si="28"/>
        <v>154020686020019.3</v>
      </c>
      <c r="DV18" s="34">
        <f t="shared" si="29"/>
        <v>6</v>
      </c>
      <c r="DW18" s="35">
        <f>IF(DV18&lt;&gt;20,RANK(DV18,$DV$4:$DV$23,1)+COUNTIF(DV$4:DV18,DV18)-1,20)</f>
        <v>6</v>
      </c>
      <c r="DX18" s="36">
        <f t="shared" si="30"/>
        <v>0.9148514851485147</v>
      </c>
      <c r="DY18" s="82" t="str">
        <f t="shared" si="31"/>
        <v>-</v>
      </c>
      <c r="DZ18" s="14"/>
    </row>
    <row r="19" spans="3:130" ht="12.75">
      <c r="C19" s="14"/>
      <c r="D19" s="21">
        <f>classi!B280</f>
        <v>0</v>
      </c>
      <c r="E19" s="37"/>
      <c r="F19" s="23">
        <f>classi!C280</f>
        <v>0</v>
      </c>
      <c r="G19" s="23">
        <f>classi!D280</f>
        <v>0</v>
      </c>
      <c r="H19" s="23">
        <f>classi!G280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15</v>
      </c>
      <c r="DK19" s="81">
        <f t="shared" si="18"/>
        <v>0</v>
      </c>
      <c r="DL19" s="33">
        <f t="shared" si="19"/>
        <v>0</v>
      </c>
      <c r="DM19" s="34">
        <f t="shared" si="20"/>
        <v>15</v>
      </c>
      <c r="DN19" s="33">
        <f t="shared" si="21"/>
        <v>0</v>
      </c>
      <c r="DO19" s="33">
        <f t="shared" si="22"/>
        <v>0</v>
      </c>
      <c r="DP19" s="34">
        <f t="shared" si="23"/>
        <v>15</v>
      </c>
      <c r="DQ19" s="35">
        <f t="shared" si="24"/>
        <v>0</v>
      </c>
      <c r="DR19" s="35">
        <f t="shared" si="25"/>
        <v>0</v>
      </c>
      <c r="DS19" s="34">
        <f t="shared" si="26"/>
        <v>15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>
        <f>classi!B281</f>
        <v>0</v>
      </c>
      <c r="E20" s="37"/>
      <c r="F20" s="23">
        <f>classi!C281</f>
        <v>0</v>
      </c>
      <c r="G20" s="23">
        <f>classi!D281</f>
        <v>0</v>
      </c>
      <c r="H20" s="23">
        <f>classi!G281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15</v>
      </c>
      <c r="DK20" s="81">
        <f t="shared" si="18"/>
        <v>0</v>
      </c>
      <c r="DL20" s="33">
        <f t="shared" si="19"/>
        <v>0</v>
      </c>
      <c r="DM20" s="34">
        <f t="shared" si="20"/>
        <v>15</v>
      </c>
      <c r="DN20" s="33">
        <f t="shared" si="21"/>
        <v>0</v>
      </c>
      <c r="DO20" s="33">
        <f t="shared" si="22"/>
        <v>0</v>
      </c>
      <c r="DP20" s="34">
        <f t="shared" si="23"/>
        <v>15</v>
      </c>
      <c r="DQ20" s="35">
        <f t="shared" si="24"/>
        <v>0</v>
      </c>
      <c r="DR20" s="35">
        <f t="shared" si="25"/>
        <v>0</v>
      </c>
      <c r="DS20" s="34">
        <f t="shared" si="26"/>
        <v>15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>
        <f>classi!B282</f>
        <v>0</v>
      </c>
      <c r="E21" s="37"/>
      <c r="F21" s="23">
        <f>classi!C282</f>
        <v>0</v>
      </c>
      <c r="G21" s="23">
        <f>classi!D282</f>
        <v>0</v>
      </c>
      <c r="H21" s="23">
        <f>classi!G282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15</v>
      </c>
      <c r="DK21" s="81">
        <f t="shared" si="18"/>
        <v>0</v>
      </c>
      <c r="DL21" s="33">
        <f t="shared" si="19"/>
        <v>0</v>
      </c>
      <c r="DM21" s="34">
        <f t="shared" si="20"/>
        <v>15</v>
      </c>
      <c r="DN21" s="33">
        <f t="shared" si="21"/>
        <v>0</v>
      </c>
      <c r="DO21" s="33">
        <f t="shared" si="22"/>
        <v>0</v>
      </c>
      <c r="DP21" s="34">
        <f t="shared" si="23"/>
        <v>15</v>
      </c>
      <c r="DQ21" s="35">
        <f t="shared" si="24"/>
        <v>0</v>
      </c>
      <c r="DR21" s="35">
        <f t="shared" si="25"/>
        <v>0</v>
      </c>
      <c r="DS21" s="34">
        <f t="shared" si="26"/>
        <v>15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>
        <f>classi!B283</f>
        <v>0</v>
      </c>
      <c r="E22" s="37"/>
      <c r="F22" s="23">
        <f>classi!C283</f>
        <v>0</v>
      </c>
      <c r="G22" s="23">
        <f>classi!D283</f>
        <v>0</v>
      </c>
      <c r="H22" s="23">
        <f>classi!G283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15</v>
      </c>
      <c r="DK22" s="81">
        <f t="shared" si="18"/>
        <v>0</v>
      </c>
      <c r="DL22" s="33">
        <f t="shared" si="19"/>
        <v>0</v>
      </c>
      <c r="DM22" s="34">
        <f t="shared" si="20"/>
        <v>15</v>
      </c>
      <c r="DN22" s="33">
        <f t="shared" si="21"/>
        <v>0</v>
      </c>
      <c r="DO22" s="33">
        <f t="shared" si="22"/>
        <v>0</v>
      </c>
      <c r="DP22" s="34">
        <f t="shared" si="23"/>
        <v>15</v>
      </c>
      <c r="DQ22" s="35">
        <f t="shared" si="24"/>
        <v>0</v>
      </c>
      <c r="DR22" s="35">
        <f t="shared" si="25"/>
        <v>0</v>
      </c>
      <c r="DS22" s="34">
        <f t="shared" si="26"/>
        <v>15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>
        <f>classi!B284</f>
        <v>0</v>
      </c>
      <c r="E23" s="39"/>
      <c r="F23" s="23">
        <f>classi!C284</f>
        <v>0</v>
      </c>
      <c r="G23" s="23">
        <f>classi!D284</f>
        <v>0</v>
      </c>
      <c r="H23" s="23">
        <f>classi!G284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15</v>
      </c>
      <c r="DK23" s="83">
        <f t="shared" si="18"/>
        <v>0</v>
      </c>
      <c r="DL23" s="49">
        <f t="shared" si="19"/>
        <v>0</v>
      </c>
      <c r="DM23" s="84">
        <f t="shared" si="20"/>
        <v>15</v>
      </c>
      <c r="DN23" s="49">
        <f t="shared" si="21"/>
        <v>0</v>
      </c>
      <c r="DO23" s="49">
        <f t="shared" si="22"/>
        <v>0</v>
      </c>
      <c r="DP23" s="84">
        <f t="shared" si="23"/>
        <v>15</v>
      </c>
      <c r="DQ23" s="85">
        <f t="shared" si="24"/>
        <v>0</v>
      </c>
      <c r="DR23" s="85">
        <f t="shared" si="25"/>
        <v>0</v>
      </c>
      <c r="DS23" s="84">
        <f t="shared" si="26"/>
        <v>15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FS 1 DOMENICA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timea</v>
      </c>
      <c r="G29" s="102" t="str">
        <f>INDEX(G$1:G$23,MATCH(C29,$DW$1:$DW$23,0))</f>
        <v>mion</v>
      </c>
      <c r="H29" s="102" t="str">
        <f>INDEX(H$1:H$23,MATCH(C29,$DW$1:$DW$23,0))</f>
        <v>rysa</v>
      </c>
      <c r="I29" s="101"/>
      <c r="J29" s="101"/>
      <c r="K29" s="114"/>
      <c r="L29" s="116">
        <f>INDEX(P$1:P$23,MATCH(C29,$DW$1:$DW$23,0))</f>
        <v>20.333333333333332</v>
      </c>
      <c r="M29" s="103">
        <f>INDEX(U$1:U$23,MATCH(C29,$DW$1:$DW$23,0))</f>
        <v>20.666666666666668</v>
      </c>
      <c r="N29" s="103">
        <f>INDEX(Z$1:Z$23,MATCH(C29,$DW$1:$DW$23,0))</f>
        <v>20.666666666666668</v>
      </c>
      <c r="O29" s="119">
        <f>INDEX(AE$1:AE$23,MATCH(C29,$DW$1:$DW$23,0))</f>
        <v>21.333333333333332</v>
      </c>
      <c r="P29" s="116">
        <f>INDEX(AJ$1:AJ$23,MATCH(C29,$DW$1:$DW$23,0))</f>
        <v>20</v>
      </c>
      <c r="Q29" s="103">
        <f>INDEX(AO$1:AO$23,MATCH(C29,$DW$1:$DW$23,0))</f>
        <v>21</v>
      </c>
      <c r="R29" s="103">
        <f>INDEX(AT$1:AT$23,MATCH(C29,$DW$1:$DW$23,0))</f>
        <v>22</v>
      </c>
      <c r="S29" s="119">
        <f>INDEX(AY$1:AY$23,MATCH(C29,$DW$1:$DW$23,0))</f>
        <v>22.333333333333332</v>
      </c>
      <c r="T29" s="131">
        <f>INDEX(AZ$1:AZ$23,MATCH(C29,$DW$1:$DW$23,0))</f>
        <v>168.33333333333334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254">
        <f>INDEX(DI$1:DI$23,MATCH(C29,$DW$1:$DW$23,0))</f>
        <v>168.33333333333334</v>
      </c>
      <c r="AD29" s="105">
        <f>INDEX(D$1:D$23,MATCH(C29,$DW$1:$DW$23,0))</f>
        <v>240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100">
        <f>IF(AA30="-",INDEX(DV$1:DV$23,MATCH(C30,$DW$1:$DW$23,0)),AA30)</f>
        <v>2</v>
      </c>
      <c r="E30" s="101"/>
      <c r="F30" s="102" t="str">
        <f>INDEX(F$1:F$23,MATCH(C30,$DW$1:$DW$23,0))</f>
        <v>antonella</v>
      </c>
      <c r="G30" s="102" t="str">
        <f>INDEX(G$1:G$23,MATCH(C30,$DW$1:$DW$23,0))</f>
        <v>natali</v>
      </c>
      <c r="H30" s="102" t="str">
        <f>INDEX(H$1:H$23,MATCH(C30,$DW$1:$DW$23,0))</f>
        <v>dew</v>
      </c>
      <c r="I30" s="101"/>
      <c r="J30" s="101"/>
      <c r="K30" s="114"/>
      <c r="L30" s="116">
        <f>INDEX(P$1:P$23,MATCH(C30,$DW$1:$DW$23,0))</f>
        <v>22.333333333333332</v>
      </c>
      <c r="M30" s="103">
        <f>INDEX(U$1:U$23,MATCH(C30,$DW$1:$DW$23,0))</f>
        <v>21.333333333333332</v>
      </c>
      <c r="N30" s="103">
        <f>INDEX(Z$1:Z$23,MATCH(C30,$DW$1:$DW$23,0))</f>
        <v>20</v>
      </c>
      <c r="O30" s="119">
        <f>INDEX(AE$1:AE$23,MATCH(C30,$DW$1:$DW$23,0))</f>
        <v>20</v>
      </c>
      <c r="P30" s="116">
        <f>INDEX(AJ$1:AJ$23,MATCH(C30,$DW$1:$DW$23,0))</f>
        <v>20.666666666666668</v>
      </c>
      <c r="Q30" s="103">
        <f>INDEX(AO$1:AO$23,MATCH(C30,$DW$1:$DW$23,0))</f>
        <v>20.666666666666668</v>
      </c>
      <c r="R30" s="103">
        <f>INDEX(AT$1:AT$23,MATCH(C30,$DW$1:$DW$23,0))</f>
        <v>21.333333333333332</v>
      </c>
      <c r="S30" s="119">
        <f>INDEX(AY$1:AY$23,MATCH(C30,$DW$1:$DW$23,0))</f>
        <v>20.666666666666668</v>
      </c>
      <c r="T30" s="131">
        <f>INDEX(AZ$1:AZ$23,MATCH(C30,$DW$1:$DW$23,0))</f>
        <v>167</v>
      </c>
      <c r="U30" s="116">
        <f>INDEX(BE$1:BE$23,MATCH(C30,$DW$1:$DW$23,0))</f>
        <v>0</v>
      </c>
      <c r="V30" s="103">
        <f>INDEX(BJ$1:BJ$23,MATCH(C30,$DW$1:$DW$23,0))</f>
        <v>0</v>
      </c>
      <c r="W30" s="103">
        <f>INDEX(BO$1:BO$23,MATCH(C30,$DW$1:$DW$23,0))</f>
        <v>0</v>
      </c>
      <c r="X30" s="103">
        <f>INDEX(BT$1:BT$23,MATCH(C30,$DW$1:$DW$23,0))</f>
        <v>0</v>
      </c>
      <c r="Y30" s="103">
        <f>INDEX(BY$1:BY$23,MATCH(C30,$DW$1:$DW$23,0))</f>
        <v>0</v>
      </c>
      <c r="Z30" s="119">
        <f>INDEX(CD$1:CD$23,MATCH(C30,$DW$1:$DW$23,0))</f>
        <v>0</v>
      </c>
      <c r="AA30" s="123" t="str">
        <f>INDEX(DY$1:DY$23,MATCH(C30,$DW$1:$DW$23,0))</f>
        <v>-</v>
      </c>
      <c r="AB30" s="121">
        <f>INDEX(DH$1:DH$23,MATCH(C30,$DW$1:$DW$23,0))</f>
        <v>0</v>
      </c>
      <c r="AC30" s="254">
        <f>INDEX(DI$1:DI$23,MATCH(C30,$DW$1:$DW$23,0))</f>
        <v>167</v>
      </c>
      <c r="AD30" s="105">
        <f>INDEX(D$1:D$23,MATCH(C30,$DW$1:$DW$23,0))</f>
        <v>227</v>
      </c>
      <c r="AE30" s="106">
        <f>INDEX(DX$1:DX$23,MATCH(C30,$DW$1:$DW$23,0))</f>
        <v>0.9920792079207921</v>
      </c>
      <c r="AF30" s="107" t="str">
        <f aca="true" t="shared" si="34" ref="AF30:AF42">IF(AC30&gt;=150,"Point","-")</f>
        <v>Point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56">
        <v>3</v>
      </c>
      <c r="D31" s="100">
        <f>IF(AA31="-",INDEX(DV$1:DV$23,MATCH(C31,$DW$1:$DW$23,0)),AA31)</f>
        <v>3</v>
      </c>
      <c r="E31" s="101"/>
      <c r="F31" s="102" t="str">
        <f>INDEX(F$1:F$23,MATCH(C31,$DW$1:$DW$23,0))</f>
        <v>silvia</v>
      </c>
      <c r="G31" s="102" t="str">
        <f>INDEX(G$1:G$23,MATCH(C31,$DW$1:$DW$23,0))</f>
        <v>brilli</v>
      </c>
      <c r="H31" s="102" t="str">
        <f>INDEX(H$1:H$23,MATCH(C31,$DW$1:$DW$23,0))</f>
        <v>sky</v>
      </c>
      <c r="I31" s="101"/>
      <c r="J31" s="101"/>
      <c r="K31" s="114"/>
      <c r="L31" s="116">
        <f>INDEX(P$1:P$23,MATCH(C31,$DW$1:$DW$23,0))</f>
        <v>21.333333333333332</v>
      </c>
      <c r="M31" s="103">
        <f>INDEX(U$1:U$23,MATCH(C31,$DW$1:$DW$23,0))</f>
        <v>21.333333333333332</v>
      </c>
      <c r="N31" s="103">
        <f>INDEX(Z$1:Z$23,MATCH(C31,$DW$1:$DW$23,0))</f>
        <v>19.333333333333332</v>
      </c>
      <c r="O31" s="119">
        <f>INDEX(AE$1:AE$23,MATCH(C31,$DW$1:$DW$23,0))</f>
        <v>19.333333333333332</v>
      </c>
      <c r="P31" s="116">
        <f>INDEX(AJ$1:AJ$23,MATCH(C31,$DW$1:$DW$23,0))</f>
        <v>21</v>
      </c>
      <c r="Q31" s="103">
        <f>INDEX(AO$1:AO$23,MATCH(C31,$DW$1:$DW$23,0))</f>
        <v>21.333333333333332</v>
      </c>
      <c r="R31" s="103">
        <f>INDEX(AT$1:AT$23,MATCH(C31,$DW$1:$DW$23,0))</f>
        <v>21</v>
      </c>
      <c r="S31" s="119">
        <f>INDEX(AY$1:AY$23,MATCH(C31,$DW$1:$DW$23,0))</f>
        <v>20.666666666666668</v>
      </c>
      <c r="T31" s="131">
        <f>INDEX(AZ$1:AZ$23,MATCH(C31,$DW$1:$DW$23,0))</f>
        <v>165.33333333333331</v>
      </c>
      <c r="U31" s="116">
        <f>INDEX(BE$1:BE$23,MATCH(C31,$DW$1:$DW$23,0))</f>
        <v>0.8333333333333334</v>
      </c>
      <c r="V31" s="103">
        <f>INDEX(BJ$1:BJ$23,MATCH(C31,$DW$1:$DW$23,0))</f>
        <v>0</v>
      </c>
      <c r="W31" s="103">
        <f>INDEX(BO$1:BO$23,MATCH(C31,$DW$1:$DW$23,0))</f>
        <v>0</v>
      </c>
      <c r="X31" s="103">
        <f>INDEX(BT$1:BT$23,MATCH(C31,$DW$1:$DW$23,0))</f>
        <v>0</v>
      </c>
      <c r="Y31" s="103">
        <f>INDEX(BY$1:BY$23,MATCH(C31,$DW$1:$DW$23,0))</f>
        <v>0</v>
      </c>
      <c r="Z31" s="119">
        <f>INDEX(CD$1:CD$23,MATCH(C31,$DW$1:$DW$23,0))</f>
        <v>0</v>
      </c>
      <c r="AA31" s="123" t="str">
        <f>INDEX(DY$1:DY$23,MATCH(C31,$DW$1:$DW$23,0))</f>
        <v>-</v>
      </c>
      <c r="AB31" s="121">
        <f>INDEX(DH$1:DH$23,MATCH(C31,$DW$1:$DW$23,0))</f>
        <v>0.8333333333333334</v>
      </c>
      <c r="AC31" s="254">
        <f>INDEX(DI$1:DI$23,MATCH(C31,$DW$1:$DW$23,0))</f>
        <v>164.49999999999997</v>
      </c>
      <c r="AD31" s="105">
        <f>INDEX(D$1:D$23,MATCH(C31,$DW$1:$DW$23,0))</f>
        <v>241</v>
      </c>
      <c r="AE31" s="106">
        <f>INDEX(DX$1:DX$23,MATCH(C31,$DW$1:$DW$23,0))</f>
        <v>0.977227722772277</v>
      </c>
      <c r="AF31" s="107" t="str">
        <f t="shared" si="34"/>
        <v>Point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32" ht="13.5" thickBot="1">
      <c r="C32" s="56">
        <v>4</v>
      </c>
      <c r="D32" s="100">
        <f aca="true" t="shared" si="35" ref="D32:D38">IF(AA32="-",INDEX(DV$1:DV$23,MATCH(C32,$DW$1:$DW$23,0)),AA32)</f>
        <v>4</v>
      </c>
      <c r="E32" s="101"/>
      <c r="F32" s="102" t="str">
        <f aca="true" t="shared" si="36" ref="F32:F38">INDEX(F$1:F$23,MATCH(C32,$DW$1:$DW$23,0))</f>
        <v>dan</v>
      </c>
      <c r="G32" s="102" t="str">
        <f aca="true" t="shared" si="37" ref="G32:G38">INDEX(G$1:G$23,MATCH(C32,$DW$1:$DW$23,0))</f>
        <v>daragiu</v>
      </c>
      <c r="H32" s="102" t="str">
        <f aca="true" t="shared" si="38" ref="H32:H38">INDEX(H$1:H$23,MATCH(C32,$DW$1:$DW$23,0))</f>
        <v>giada</v>
      </c>
      <c r="I32" s="101"/>
      <c r="J32" s="101"/>
      <c r="K32" s="114"/>
      <c r="L32" s="116">
        <f aca="true" t="shared" si="39" ref="L32:L38">INDEX(P$1:P$23,MATCH(C32,$DW$1:$DW$23,0))</f>
        <v>20.333333333333332</v>
      </c>
      <c r="M32" s="103">
        <f aca="true" t="shared" si="40" ref="M32:M38">INDEX(U$1:U$23,MATCH(C32,$DW$1:$DW$23,0))</f>
        <v>20.333333333333332</v>
      </c>
      <c r="N32" s="103">
        <f aca="true" t="shared" si="41" ref="N32:N38">INDEX(Z$1:Z$23,MATCH(C32,$DW$1:$DW$23,0))</f>
        <v>19.666666666666668</v>
      </c>
      <c r="O32" s="119">
        <f aca="true" t="shared" si="42" ref="O32:O38">INDEX(AE$1:AE$23,MATCH(C32,$DW$1:$DW$23,0))</f>
        <v>18.333333333333332</v>
      </c>
      <c r="P32" s="116">
        <f aca="true" t="shared" si="43" ref="P32:P38">INDEX(AJ$1:AJ$23,MATCH(C32,$DW$1:$DW$23,0))</f>
        <v>19.666666666666668</v>
      </c>
      <c r="Q32" s="103">
        <f aca="true" t="shared" si="44" ref="Q32:Q38">INDEX(AO$1:AO$23,MATCH(C32,$DW$1:$DW$23,0))</f>
        <v>19.333333333333332</v>
      </c>
      <c r="R32" s="103">
        <f aca="true" t="shared" si="45" ref="R32:R38">INDEX(AT$1:AT$23,MATCH(C32,$DW$1:$DW$23,0))</f>
        <v>20.333333333333332</v>
      </c>
      <c r="S32" s="119">
        <f aca="true" t="shared" si="46" ref="S32:S38">INDEX(AY$1:AY$23,MATCH(C32,$DW$1:$DW$23,0))</f>
        <v>20</v>
      </c>
      <c r="T32" s="131">
        <f aca="true" t="shared" si="47" ref="T32:T38">INDEX(AZ$1:AZ$23,MATCH(C32,$DW$1:$DW$23,0))</f>
        <v>158</v>
      </c>
      <c r="U32" s="116">
        <f aca="true" t="shared" si="48" ref="U32:U38">INDEX(BE$1:BE$23,MATCH(C32,$DW$1:$DW$23,0))</f>
        <v>0.6666666666666666</v>
      </c>
      <c r="V32" s="103">
        <f aca="true" t="shared" si="49" ref="V32:V38">INDEX(BJ$1:BJ$23,MATCH(C32,$DW$1:$DW$23,0))</f>
        <v>0</v>
      </c>
      <c r="W32" s="103">
        <f aca="true" t="shared" si="50" ref="W32:W38">INDEX(BO$1:BO$23,MATCH(C32,$DW$1:$DW$23,0))</f>
        <v>0</v>
      </c>
      <c r="X32" s="103">
        <f aca="true" t="shared" si="51" ref="X32:X38">INDEX(BT$1:BT$23,MATCH(C32,$DW$1:$DW$23,0))</f>
        <v>0</v>
      </c>
      <c r="Y32" s="103">
        <f aca="true" t="shared" si="52" ref="Y32:Y38">INDEX(BY$1:BY$23,MATCH(C32,$DW$1:$DW$23,0))</f>
        <v>0</v>
      </c>
      <c r="Z32" s="119">
        <f aca="true" t="shared" si="53" ref="Z32:Z38">INDEX(CD$1:CD$23,MATCH(C32,$DW$1:$DW$23,0))</f>
        <v>0</v>
      </c>
      <c r="AA32" s="123" t="str">
        <f aca="true" t="shared" si="54" ref="AA32:AA38">INDEX(DY$1:DY$23,MATCH(C32,$DW$1:$DW$23,0))</f>
        <v>-</v>
      </c>
      <c r="AB32" s="121">
        <f aca="true" t="shared" si="55" ref="AB32:AB38">INDEX(DH$1:DH$23,MATCH(C32,$DW$1:$DW$23,0))</f>
        <v>0.6666666666666666</v>
      </c>
      <c r="AC32" s="254">
        <f aca="true" t="shared" si="56" ref="AC32:AC38">INDEX(DI$1:DI$23,MATCH(C32,$DW$1:$DW$23,0))</f>
        <v>157.33333333333334</v>
      </c>
      <c r="AD32" s="105">
        <f aca="true" t="shared" si="57" ref="AD32:AD38">INDEX(D$1:D$23,MATCH(C32,$DW$1:$DW$23,0))</f>
        <v>233</v>
      </c>
      <c r="AE32" s="106">
        <f aca="true" t="shared" si="58" ref="AE32:AE38">INDEX(DX$1:DX$23,MATCH(C32,$DW$1:$DW$23,0))</f>
        <v>0.9346534653465347</v>
      </c>
      <c r="AF32" s="107" t="str">
        <f t="shared" si="34"/>
        <v>Point</v>
      </c>
    </row>
    <row r="33" spans="3:32" ht="13.5" thickBot="1">
      <c r="C33" s="56">
        <v>5</v>
      </c>
      <c r="D33" s="100">
        <f t="shared" si="35"/>
        <v>5</v>
      </c>
      <c r="E33" s="101"/>
      <c r="F33" s="102" t="str">
        <f t="shared" si="36"/>
        <v>laura</v>
      </c>
      <c r="G33" s="102" t="str">
        <f t="shared" si="37"/>
        <v>faraoni</v>
      </c>
      <c r="H33" s="102" t="str">
        <f t="shared" si="38"/>
        <v>dream</v>
      </c>
      <c r="I33" s="101"/>
      <c r="J33" s="101"/>
      <c r="K33" s="114"/>
      <c r="L33" s="116">
        <f t="shared" si="39"/>
        <v>20.666666666666668</v>
      </c>
      <c r="M33" s="103">
        <f t="shared" si="40"/>
        <v>19.333333333333332</v>
      </c>
      <c r="N33" s="103">
        <f t="shared" si="41"/>
        <v>18.666666666666668</v>
      </c>
      <c r="O33" s="119">
        <f t="shared" si="42"/>
        <v>18</v>
      </c>
      <c r="P33" s="116">
        <f t="shared" si="43"/>
        <v>19.333333333333332</v>
      </c>
      <c r="Q33" s="103">
        <f t="shared" si="44"/>
        <v>20.666666666666668</v>
      </c>
      <c r="R33" s="103">
        <f t="shared" si="45"/>
        <v>19.666666666666668</v>
      </c>
      <c r="S33" s="119">
        <f t="shared" si="46"/>
        <v>18.666666666666668</v>
      </c>
      <c r="T33" s="131">
        <f t="shared" si="47"/>
        <v>155</v>
      </c>
      <c r="U33" s="116">
        <f t="shared" si="48"/>
        <v>0.19999999999999998</v>
      </c>
      <c r="V33" s="103">
        <f t="shared" si="49"/>
        <v>0</v>
      </c>
      <c r="W33" s="103">
        <f t="shared" si="50"/>
        <v>0.06666666666666667</v>
      </c>
      <c r="X33" s="103">
        <f t="shared" si="51"/>
        <v>0</v>
      </c>
      <c r="Y33" s="103">
        <f t="shared" si="52"/>
        <v>0</v>
      </c>
      <c r="Z33" s="119">
        <f t="shared" si="53"/>
        <v>0</v>
      </c>
      <c r="AA33" s="123" t="str">
        <f t="shared" si="54"/>
        <v>-</v>
      </c>
      <c r="AB33" s="121">
        <f t="shared" si="55"/>
        <v>0.26666666666666666</v>
      </c>
      <c r="AC33" s="254">
        <f t="shared" si="56"/>
        <v>154.73333333333332</v>
      </c>
      <c r="AD33" s="105">
        <f t="shared" si="57"/>
        <v>230</v>
      </c>
      <c r="AE33" s="106">
        <f t="shared" si="58"/>
        <v>0.919207920792079</v>
      </c>
      <c r="AF33" s="107" t="str">
        <f t="shared" si="34"/>
        <v>Point</v>
      </c>
    </row>
    <row r="34" spans="3:32" ht="13.5" thickBot="1">
      <c r="C34" s="56">
        <v>6</v>
      </c>
      <c r="D34" s="100">
        <f t="shared" si="35"/>
        <v>6</v>
      </c>
      <c r="E34" s="101"/>
      <c r="F34" s="102" t="str">
        <f t="shared" si="36"/>
        <v>marisa</v>
      </c>
      <c r="G34" s="102" t="str">
        <f t="shared" si="37"/>
        <v>fantin</v>
      </c>
      <c r="H34" s="102" t="str">
        <f t="shared" si="38"/>
        <v>babilonia</v>
      </c>
      <c r="I34" s="101"/>
      <c r="J34" s="101"/>
      <c r="K34" s="114"/>
      <c r="L34" s="116">
        <f t="shared" si="39"/>
        <v>20.666666666666668</v>
      </c>
      <c r="M34" s="103">
        <f t="shared" si="40"/>
        <v>20</v>
      </c>
      <c r="N34" s="103">
        <f t="shared" si="41"/>
        <v>19.333333333333332</v>
      </c>
      <c r="O34" s="119">
        <f t="shared" si="42"/>
        <v>18.333333333333332</v>
      </c>
      <c r="P34" s="116">
        <f t="shared" si="43"/>
        <v>19.333333333333332</v>
      </c>
      <c r="Q34" s="103">
        <f t="shared" si="44"/>
        <v>19.333333333333332</v>
      </c>
      <c r="R34" s="103">
        <f t="shared" si="45"/>
        <v>19.333333333333332</v>
      </c>
      <c r="S34" s="119">
        <f t="shared" si="46"/>
        <v>19.666666666666668</v>
      </c>
      <c r="T34" s="131">
        <f t="shared" si="47"/>
        <v>155.99999999999997</v>
      </c>
      <c r="U34" s="116">
        <f t="shared" si="48"/>
        <v>2</v>
      </c>
      <c r="V34" s="103">
        <f t="shared" si="49"/>
        <v>0</v>
      </c>
      <c r="W34" s="103">
        <f t="shared" si="50"/>
        <v>0</v>
      </c>
      <c r="X34" s="103">
        <f t="shared" si="51"/>
        <v>0</v>
      </c>
      <c r="Y34" s="103">
        <f t="shared" si="52"/>
        <v>0</v>
      </c>
      <c r="Z34" s="119">
        <f t="shared" si="53"/>
        <v>0</v>
      </c>
      <c r="AA34" s="123" t="str">
        <f t="shared" si="54"/>
        <v>-</v>
      </c>
      <c r="AB34" s="121">
        <f t="shared" si="55"/>
        <v>2</v>
      </c>
      <c r="AC34" s="254">
        <f t="shared" si="56"/>
        <v>153.99999999999997</v>
      </c>
      <c r="AD34" s="105">
        <f t="shared" si="57"/>
        <v>244</v>
      </c>
      <c r="AE34" s="106">
        <f t="shared" si="58"/>
        <v>0.9148514851485147</v>
      </c>
      <c r="AF34" s="107" t="str">
        <f t="shared" si="34"/>
        <v>Point</v>
      </c>
    </row>
    <row r="35" spans="3:32" ht="13.5" thickBot="1">
      <c r="C35" s="56">
        <v>7</v>
      </c>
      <c r="D35" s="100">
        <f t="shared" si="35"/>
        <v>7</v>
      </c>
      <c r="E35" s="101"/>
      <c r="F35" s="102" t="str">
        <f t="shared" si="36"/>
        <v>marianne</v>
      </c>
      <c r="G35" s="102" t="str">
        <f t="shared" si="37"/>
        <v>maas</v>
      </c>
      <c r="H35" s="102" t="str">
        <f t="shared" si="38"/>
        <v>madelaine</v>
      </c>
      <c r="I35" s="101"/>
      <c r="J35" s="101"/>
      <c r="K35" s="114"/>
      <c r="L35" s="116">
        <f t="shared" si="39"/>
        <v>18</v>
      </c>
      <c r="M35" s="103">
        <f t="shared" si="40"/>
        <v>18.333333333333332</v>
      </c>
      <c r="N35" s="103">
        <f t="shared" si="41"/>
        <v>19</v>
      </c>
      <c r="O35" s="119">
        <f t="shared" si="42"/>
        <v>16.333333333333332</v>
      </c>
      <c r="P35" s="116">
        <f t="shared" si="43"/>
        <v>17.333333333333332</v>
      </c>
      <c r="Q35" s="103">
        <f t="shared" si="44"/>
        <v>17</v>
      </c>
      <c r="R35" s="103">
        <f t="shared" si="45"/>
        <v>18.333333333333332</v>
      </c>
      <c r="S35" s="119">
        <f t="shared" si="46"/>
        <v>17.333333333333332</v>
      </c>
      <c r="T35" s="131">
        <f t="shared" si="47"/>
        <v>141.66666666666666</v>
      </c>
      <c r="U35" s="116">
        <f t="shared" si="48"/>
        <v>0.13333333333333333</v>
      </c>
      <c r="V35" s="103">
        <f t="shared" si="49"/>
        <v>0</v>
      </c>
      <c r="W35" s="103">
        <f t="shared" si="50"/>
        <v>0.03333333333333333</v>
      </c>
      <c r="X35" s="103">
        <f t="shared" si="51"/>
        <v>0</v>
      </c>
      <c r="Y35" s="103">
        <f t="shared" si="52"/>
        <v>0</v>
      </c>
      <c r="Z35" s="119">
        <f t="shared" si="53"/>
        <v>0</v>
      </c>
      <c r="AA35" s="123" t="str">
        <f t="shared" si="54"/>
        <v>-</v>
      </c>
      <c r="AB35" s="121">
        <f t="shared" si="55"/>
        <v>0.16666666666666666</v>
      </c>
      <c r="AC35" s="254">
        <f t="shared" si="56"/>
        <v>141.5</v>
      </c>
      <c r="AD35" s="105">
        <f t="shared" si="57"/>
        <v>225</v>
      </c>
      <c r="AE35" s="106">
        <f t="shared" si="58"/>
        <v>0.8405940594059406</v>
      </c>
      <c r="AF35" s="107" t="str">
        <f t="shared" si="34"/>
        <v>-</v>
      </c>
    </row>
    <row r="36" spans="3:32" ht="13.5" thickBot="1">
      <c r="C36" s="56">
        <v>8</v>
      </c>
      <c r="D36" s="100">
        <f t="shared" si="35"/>
        <v>8</v>
      </c>
      <c r="E36" s="101"/>
      <c r="F36" s="102" t="str">
        <f t="shared" si="36"/>
        <v>barbara</v>
      </c>
      <c r="G36" s="102" t="str">
        <f t="shared" si="37"/>
        <v>castelli</v>
      </c>
      <c r="H36" s="102" t="str">
        <f t="shared" si="38"/>
        <v>delizia</v>
      </c>
      <c r="I36" s="101"/>
      <c r="J36" s="101"/>
      <c r="K36" s="114"/>
      <c r="L36" s="116">
        <f t="shared" si="39"/>
        <v>17.666666666666668</v>
      </c>
      <c r="M36" s="103">
        <f t="shared" si="40"/>
        <v>17.333333333333332</v>
      </c>
      <c r="N36" s="103">
        <f t="shared" si="41"/>
        <v>18</v>
      </c>
      <c r="O36" s="119">
        <f t="shared" si="42"/>
        <v>17</v>
      </c>
      <c r="P36" s="116">
        <f t="shared" si="43"/>
        <v>16.333333333333332</v>
      </c>
      <c r="Q36" s="103">
        <f t="shared" si="44"/>
        <v>16.666666666666668</v>
      </c>
      <c r="R36" s="103">
        <f t="shared" si="45"/>
        <v>17.333333333333332</v>
      </c>
      <c r="S36" s="119">
        <f t="shared" si="46"/>
        <v>17</v>
      </c>
      <c r="T36" s="131">
        <f t="shared" si="47"/>
        <v>137.33333333333331</v>
      </c>
      <c r="U36" s="116">
        <f t="shared" si="48"/>
        <v>0</v>
      </c>
      <c r="V36" s="103">
        <f t="shared" si="49"/>
        <v>0</v>
      </c>
      <c r="W36" s="103">
        <f t="shared" si="50"/>
        <v>0</v>
      </c>
      <c r="X36" s="103">
        <f t="shared" si="51"/>
        <v>0</v>
      </c>
      <c r="Y36" s="103">
        <f t="shared" si="52"/>
        <v>0</v>
      </c>
      <c r="Z36" s="119">
        <f t="shared" si="53"/>
        <v>0</v>
      </c>
      <c r="AA36" s="123" t="str">
        <f t="shared" si="54"/>
        <v>-</v>
      </c>
      <c r="AB36" s="121">
        <f t="shared" si="55"/>
        <v>0</v>
      </c>
      <c r="AC36" s="254">
        <f t="shared" si="56"/>
        <v>137.33333333333331</v>
      </c>
      <c r="AD36" s="105">
        <f t="shared" si="57"/>
        <v>234</v>
      </c>
      <c r="AE36" s="106">
        <f t="shared" si="58"/>
        <v>0.8158415841584157</v>
      </c>
      <c r="AF36" s="107" t="str">
        <f t="shared" si="34"/>
        <v>-</v>
      </c>
    </row>
    <row r="37" spans="3:32" ht="13.5" thickBot="1">
      <c r="C37" s="56">
        <v>9</v>
      </c>
      <c r="D37" s="100">
        <f t="shared" si="35"/>
        <v>9</v>
      </c>
      <c r="E37" s="101"/>
      <c r="F37" s="102" t="str">
        <f t="shared" si="36"/>
        <v>michela</v>
      </c>
      <c r="G37" s="102" t="str">
        <f t="shared" si="37"/>
        <v>bugni</v>
      </c>
      <c r="H37" s="102" t="str">
        <f t="shared" si="38"/>
        <v>aslan</v>
      </c>
      <c r="I37" s="101"/>
      <c r="J37" s="101"/>
      <c r="K37" s="114"/>
      <c r="L37" s="116">
        <f t="shared" si="39"/>
        <v>18.333333333333332</v>
      </c>
      <c r="M37" s="103">
        <f t="shared" si="40"/>
        <v>17</v>
      </c>
      <c r="N37" s="103">
        <f t="shared" si="41"/>
        <v>17.666666666666668</v>
      </c>
      <c r="O37" s="119">
        <f t="shared" si="42"/>
        <v>17.333333333333332</v>
      </c>
      <c r="P37" s="116">
        <f t="shared" si="43"/>
        <v>16.666666666666668</v>
      </c>
      <c r="Q37" s="103">
        <f t="shared" si="44"/>
        <v>16.666666666666668</v>
      </c>
      <c r="R37" s="103">
        <f t="shared" si="45"/>
        <v>17</v>
      </c>
      <c r="S37" s="119">
        <f t="shared" si="46"/>
        <v>16.333333333333332</v>
      </c>
      <c r="T37" s="131">
        <f t="shared" si="47"/>
        <v>137</v>
      </c>
      <c r="U37" s="116">
        <f t="shared" si="48"/>
        <v>2.866666666666667</v>
      </c>
      <c r="V37" s="103">
        <f t="shared" si="49"/>
        <v>0</v>
      </c>
      <c r="W37" s="103">
        <f t="shared" si="50"/>
        <v>0</v>
      </c>
      <c r="X37" s="103">
        <f t="shared" si="51"/>
        <v>0</v>
      </c>
      <c r="Y37" s="103">
        <f t="shared" si="52"/>
        <v>0</v>
      </c>
      <c r="Z37" s="119">
        <f t="shared" si="53"/>
        <v>0</v>
      </c>
      <c r="AA37" s="123" t="str">
        <f t="shared" si="54"/>
        <v>-</v>
      </c>
      <c r="AB37" s="121">
        <f t="shared" si="55"/>
        <v>2.866666666666667</v>
      </c>
      <c r="AC37" s="254">
        <f t="shared" si="56"/>
        <v>134.13333333333333</v>
      </c>
      <c r="AD37" s="105">
        <f t="shared" si="57"/>
        <v>232</v>
      </c>
      <c r="AE37" s="106">
        <f t="shared" si="58"/>
        <v>0.7968316831683168</v>
      </c>
      <c r="AF37" s="107" t="str">
        <f t="shared" si="34"/>
        <v>-</v>
      </c>
    </row>
    <row r="38" spans="3:32" ht="13.5" thickBot="1">
      <c r="C38" s="56">
        <v>10</v>
      </c>
      <c r="D38" s="100">
        <f t="shared" si="35"/>
        <v>10</v>
      </c>
      <c r="E38" s="101"/>
      <c r="F38" s="102" t="str">
        <f t="shared" si="36"/>
        <v>rosaria</v>
      </c>
      <c r="G38" s="102" t="str">
        <f t="shared" si="37"/>
        <v>amato</v>
      </c>
      <c r="H38" s="102" t="str">
        <f t="shared" si="38"/>
        <v>italo</v>
      </c>
      <c r="I38" s="101"/>
      <c r="J38" s="101"/>
      <c r="K38" s="114"/>
      <c r="L38" s="116">
        <f t="shared" si="39"/>
        <v>17.666666666666668</v>
      </c>
      <c r="M38" s="103">
        <f t="shared" si="40"/>
        <v>18.333333333333332</v>
      </c>
      <c r="N38" s="103">
        <f t="shared" si="41"/>
        <v>18</v>
      </c>
      <c r="O38" s="119">
        <f t="shared" si="42"/>
        <v>16.333333333333332</v>
      </c>
      <c r="P38" s="116">
        <f t="shared" si="43"/>
        <v>16.666666666666668</v>
      </c>
      <c r="Q38" s="103">
        <f t="shared" si="44"/>
        <v>16.333333333333332</v>
      </c>
      <c r="R38" s="103">
        <f t="shared" si="45"/>
        <v>17</v>
      </c>
      <c r="S38" s="119">
        <f t="shared" si="46"/>
        <v>15.666666666666666</v>
      </c>
      <c r="T38" s="131">
        <f t="shared" si="47"/>
        <v>136</v>
      </c>
      <c r="U38" s="116">
        <f t="shared" si="48"/>
        <v>2.1333333333333333</v>
      </c>
      <c r="V38" s="103">
        <f t="shared" si="49"/>
        <v>0</v>
      </c>
      <c r="W38" s="103">
        <f t="shared" si="50"/>
        <v>0</v>
      </c>
      <c r="X38" s="103">
        <f t="shared" si="51"/>
        <v>0</v>
      </c>
      <c r="Y38" s="103">
        <f t="shared" si="52"/>
        <v>0</v>
      </c>
      <c r="Z38" s="119">
        <f t="shared" si="53"/>
        <v>0</v>
      </c>
      <c r="AA38" s="123" t="str">
        <f t="shared" si="54"/>
        <v>-</v>
      </c>
      <c r="AB38" s="121">
        <f t="shared" si="55"/>
        <v>2.1333333333333333</v>
      </c>
      <c r="AC38" s="254">
        <f t="shared" si="56"/>
        <v>133.86666666666667</v>
      </c>
      <c r="AD38" s="105">
        <f t="shared" si="57"/>
        <v>237</v>
      </c>
      <c r="AE38" s="106">
        <f t="shared" si="58"/>
        <v>0.7952475247524753</v>
      </c>
      <c r="AF38" s="107" t="str">
        <f t="shared" si="34"/>
        <v>-</v>
      </c>
    </row>
    <row r="39" spans="3:32" ht="13.5" thickBot="1">
      <c r="C39" s="56">
        <v>11</v>
      </c>
      <c r="D39" s="100">
        <f aca="true" t="shared" si="59" ref="D39:D47">IF(AA39="-",INDEX(DV$1:DV$23,MATCH(C39,$DW$1:$DW$23,0)),AA39)</f>
        <v>11</v>
      </c>
      <c r="E39" s="101"/>
      <c r="F39" s="102" t="str">
        <f aca="true" t="shared" si="60" ref="F39:F47">INDEX(F$1:F$23,MATCH(C39,$DW$1:$DW$23,0))</f>
        <v>marianne</v>
      </c>
      <c r="G39" s="102" t="str">
        <f aca="true" t="shared" si="61" ref="G39:G47">INDEX(G$1:G$23,MATCH(C39,$DW$1:$DW$23,0))</f>
        <v>maas</v>
      </c>
      <c r="H39" s="102" t="str">
        <f aca="true" t="shared" si="62" ref="H39:H47">INDEX(H$1:H$23,MATCH(C39,$DW$1:$DW$23,0))</f>
        <v>gustavo</v>
      </c>
      <c r="I39" s="101"/>
      <c r="J39" s="101"/>
      <c r="K39" s="114"/>
      <c r="L39" s="116">
        <f aca="true" t="shared" si="63" ref="L39:L47">INDEX(P$1:P$23,MATCH(C39,$DW$1:$DW$23,0))</f>
        <v>17.666666666666668</v>
      </c>
      <c r="M39" s="103">
        <f aca="true" t="shared" si="64" ref="M39:M47">INDEX(U$1:U$23,MATCH(C39,$DW$1:$DW$23,0))</f>
        <v>16.333333333333332</v>
      </c>
      <c r="N39" s="103">
        <f aca="true" t="shared" si="65" ref="N39:N47">INDEX(Z$1:Z$23,MATCH(C39,$DW$1:$DW$23,0))</f>
        <v>16</v>
      </c>
      <c r="O39" s="119">
        <f aca="true" t="shared" si="66" ref="O39:O47">INDEX(AE$1:AE$23,MATCH(C39,$DW$1:$DW$23,0))</f>
        <v>16.333333333333332</v>
      </c>
      <c r="P39" s="116">
        <f aca="true" t="shared" si="67" ref="P39:P47">INDEX(AJ$1:AJ$23,MATCH(C39,$DW$1:$DW$23,0))</f>
        <v>16.666666666666668</v>
      </c>
      <c r="Q39" s="103">
        <f aca="true" t="shared" si="68" ref="Q39:Q47">INDEX(AO$1:AO$23,MATCH(C39,$DW$1:$DW$23,0))</f>
        <v>16</v>
      </c>
      <c r="R39" s="103">
        <f aca="true" t="shared" si="69" ref="R39:R47">INDEX(AT$1:AT$23,MATCH(C39,$DW$1:$DW$23,0))</f>
        <v>16.333333333333332</v>
      </c>
      <c r="S39" s="119">
        <f aca="true" t="shared" si="70" ref="S39:S47">INDEX(AY$1:AY$23,MATCH(C39,$DW$1:$DW$23,0))</f>
        <v>15.333333333333334</v>
      </c>
      <c r="T39" s="131">
        <f aca="true" t="shared" si="71" ref="T39:T47">INDEX(AZ$1:AZ$23,MATCH(C39,$DW$1:$DW$23,0))</f>
        <v>130.66666666666666</v>
      </c>
      <c r="U39" s="116">
        <f aca="true" t="shared" si="72" ref="U39:U47">INDEX(BE$1:BE$23,MATCH(C39,$DW$1:$DW$23,0))</f>
        <v>0</v>
      </c>
      <c r="V39" s="103">
        <f aca="true" t="shared" si="73" ref="V39:V47">INDEX(BJ$1:BJ$23,MATCH(C39,$DW$1:$DW$23,0))</f>
        <v>0</v>
      </c>
      <c r="W39" s="103">
        <f aca="true" t="shared" si="74" ref="W39:W47">INDEX(BO$1:BO$23,MATCH(C39,$DW$1:$DW$23,0))</f>
        <v>0</v>
      </c>
      <c r="X39" s="103">
        <f aca="true" t="shared" si="75" ref="X39:X47">INDEX(BT$1:BT$23,MATCH(C39,$DW$1:$DW$23,0))</f>
        <v>0</v>
      </c>
      <c r="Y39" s="103">
        <f aca="true" t="shared" si="76" ref="Y39:Y47">INDEX(BY$1:BY$23,MATCH(C39,$DW$1:$DW$23,0))</f>
        <v>0</v>
      </c>
      <c r="Z39" s="119">
        <f aca="true" t="shared" si="77" ref="Z39:Z47">INDEX(CD$1:CD$23,MATCH(C39,$DW$1:$DW$23,0))</f>
        <v>0</v>
      </c>
      <c r="AA39" s="123" t="str">
        <f aca="true" t="shared" si="78" ref="AA39:AA47">INDEX(DY$1:DY$23,MATCH(C39,$DW$1:$DW$23,0))</f>
        <v>-</v>
      </c>
      <c r="AB39" s="121">
        <f aca="true" t="shared" si="79" ref="AB39:AB47">INDEX(DH$1:DH$23,MATCH(C39,$DW$1:$DW$23,0))</f>
        <v>0</v>
      </c>
      <c r="AC39" s="254">
        <f aca="true" t="shared" si="80" ref="AC39:AC47">INDEX(DI$1:DI$23,MATCH(C39,$DW$1:$DW$23,0))</f>
        <v>130.66666666666666</v>
      </c>
      <c r="AD39" s="105">
        <f aca="true" t="shared" si="81" ref="AD39:AD47">INDEX(D$1:D$23,MATCH(C39,$DW$1:$DW$23,0))</f>
        <v>242</v>
      </c>
      <c r="AE39" s="106">
        <f aca="true" t="shared" si="82" ref="AE39:AE47">INDEX(DX$1:DX$23,MATCH(C39,$DW$1:$DW$23,0))</f>
        <v>0.7762376237623761</v>
      </c>
      <c r="AF39" s="107" t="str">
        <f t="shared" si="34"/>
        <v>-</v>
      </c>
    </row>
    <row r="40" spans="3:32" ht="13.5" thickBot="1">
      <c r="C40" s="56">
        <v>12</v>
      </c>
      <c r="D40" s="100">
        <f t="shared" si="59"/>
        <v>12</v>
      </c>
      <c r="E40" s="101"/>
      <c r="F40" s="102" t="str">
        <f t="shared" si="60"/>
        <v>samantha</v>
      </c>
      <c r="G40" s="102" t="str">
        <f t="shared" si="61"/>
        <v>lutterotti</v>
      </c>
      <c r="H40" s="102" t="str">
        <f t="shared" si="62"/>
        <v>king</v>
      </c>
      <c r="I40" s="101"/>
      <c r="J40" s="101"/>
      <c r="K40" s="114"/>
      <c r="L40" s="116">
        <f t="shared" si="63"/>
        <v>17</v>
      </c>
      <c r="M40" s="103">
        <f t="shared" si="64"/>
        <v>17</v>
      </c>
      <c r="N40" s="103">
        <f t="shared" si="65"/>
        <v>17</v>
      </c>
      <c r="O40" s="119">
        <f t="shared" si="66"/>
        <v>16</v>
      </c>
      <c r="P40" s="116">
        <f t="shared" si="67"/>
        <v>16.333333333333332</v>
      </c>
      <c r="Q40" s="103">
        <f t="shared" si="68"/>
        <v>15.666666666666666</v>
      </c>
      <c r="R40" s="103">
        <f t="shared" si="69"/>
        <v>17</v>
      </c>
      <c r="S40" s="119">
        <f t="shared" si="70"/>
        <v>16.666666666666668</v>
      </c>
      <c r="T40" s="131">
        <f t="shared" si="71"/>
        <v>132.66666666666666</v>
      </c>
      <c r="U40" s="116">
        <f t="shared" si="72"/>
        <v>5.333333333333333</v>
      </c>
      <c r="V40" s="103">
        <f t="shared" si="73"/>
        <v>0</v>
      </c>
      <c r="W40" s="103">
        <f t="shared" si="74"/>
        <v>0</v>
      </c>
      <c r="X40" s="103">
        <f t="shared" si="75"/>
        <v>0</v>
      </c>
      <c r="Y40" s="103">
        <f t="shared" si="76"/>
        <v>0</v>
      </c>
      <c r="Z40" s="119">
        <f t="shared" si="77"/>
        <v>0</v>
      </c>
      <c r="AA40" s="123" t="str">
        <f t="shared" si="78"/>
        <v>-</v>
      </c>
      <c r="AB40" s="121">
        <f t="shared" si="79"/>
        <v>5.333333333333333</v>
      </c>
      <c r="AC40" s="254">
        <f t="shared" si="80"/>
        <v>127.33333333333333</v>
      </c>
      <c r="AD40" s="105">
        <f t="shared" si="81"/>
        <v>234</v>
      </c>
      <c r="AE40" s="106">
        <f t="shared" si="82"/>
        <v>0.7564356435643563</v>
      </c>
      <c r="AF40" s="107" t="str">
        <f t="shared" si="34"/>
        <v>-</v>
      </c>
    </row>
    <row r="41" spans="3:32" ht="13.5" thickBot="1">
      <c r="C41" s="56">
        <v>13</v>
      </c>
      <c r="D41" s="100">
        <f t="shared" si="59"/>
        <v>13</v>
      </c>
      <c r="E41" s="101"/>
      <c r="F41" s="102" t="str">
        <f t="shared" si="60"/>
        <v>lisa</v>
      </c>
      <c r="G41" s="102" t="str">
        <f t="shared" si="61"/>
        <v>puccinelli</v>
      </c>
      <c r="H41" s="102" t="str">
        <f t="shared" si="62"/>
        <v>daisy</v>
      </c>
      <c r="I41" s="101"/>
      <c r="J41" s="101"/>
      <c r="K41" s="114"/>
      <c r="L41" s="116">
        <f t="shared" si="63"/>
        <v>14.333333333333334</v>
      </c>
      <c r="M41" s="103">
        <f t="shared" si="64"/>
        <v>15</v>
      </c>
      <c r="N41" s="103">
        <f t="shared" si="65"/>
        <v>17.333333333333332</v>
      </c>
      <c r="O41" s="119">
        <f t="shared" si="66"/>
        <v>17</v>
      </c>
      <c r="P41" s="116">
        <f t="shared" si="67"/>
        <v>13.333333333333334</v>
      </c>
      <c r="Q41" s="103">
        <f t="shared" si="68"/>
        <v>14.666666666666666</v>
      </c>
      <c r="R41" s="103">
        <f t="shared" si="69"/>
        <v>17</v>
      </c>
      <c r="S41" s="119">
        <f t="shared" si="70"/>
        <v>17.666666666666668</v>
      </c>
      <c r="T41" s="131">
        <f t="shared" si="71"/>
        <v>126.33333333333334</v>
      </c>
      <c r="U41" s="116">
        <f t="shared" si="72"/>
        <v>0.8000000000000002</v>
      </c>
      <c r="V41" s="103">
        <f t="shared" si="73"/>
        <v>0</v>
      </c>
      <c r="W41" s="103">
        <f t="shared" si="74"/>
        <v>0</v>
      </c>
      <c r="X41" s="103">
        <f t="shared" si="75"/>
        <v>0</v>
      </c>
      <c r="Y41" s="103">
        <f t="shared" si="76"/>
        <v>0</v>
      </c>
      <c r="Z41" s="119">
        <f t="shared" si="77"/>
        <v>0</v>
      </c>
      <c r="AA41" s="123" t="str">
        <f t="shared" si="78"/>
        <v>-</v>
      </c>
      <c r="AB41" s="121">
        <f t="shared" si="79"/>
        <v>0.8000000000000002</v>
      </c>
      <c r="AC41" s="254">
        <f t="shared" si="80"/>
        <v>125.53333333333335</v>
      </c>
      <c r="AD41" s="105">
        <f t="shared" si="81"/>
        <v>228</v>
      </c>
      <c r="AE41" s="106">
        <f t="shared" si="82"/>
        <v>0.7457425742574257</v>
      </c>
      <c r="AF41" s="107" t="str">
        <f t="shared" si="34"/>
        <v>-</v>
      </c>
    </row>
    <row r="42" spans="3:32" ht="13.5" thickBot="1">
      <c r="C42" s="56">
        <v>14</v>
      </c>
      <c r="D42" s="100">
        <f t="shared" si="59"/>
        <v>14</v>
      </c>
      <c r="E42" s="101"/>
      <c r="F42" s="102" t="str">
        <f t="shared" si="60"/>
        <v>fabiola</v>
      </c>
      <c r="G42" s="102" t="str">
        <f t="shared" si="61"/>
        <v>noviello</v>
      </c>
      <c r="H42" s="102" t="str">
        <f t="shared" si="62"/>
        <v>rum</v>
      </c>
      <c r="I42" s="101"/>
      <c r="J42" s="101"/>
      <c r="K42" s="114"/>
      <c r="L42" s="116">
        <f t="shared" si="63"/>
        <v>14</v>
      </c>
      <c r="M42" s="103">
        <f t="shared" si="64"/>
        <v>15.333333333333334</v>
      </c>
      <c r="N42" s="103">
        <f t="shared" si="65"/>
        <v>17</v>
      </c>
      <c r="O42" s="119">
        <f t="shared" si="66"/>
        <v>15</v>
      </c>
      <c r="P42" s="116">
        <f t="shared" si="67"/>
        <v>11.333333333333334</v>
      </c>
      <c r="Q42" s="103">
        <f t="shared" si="68"/>
        <v>13.333333333333334</v>
      </c>
      <c r="R42" s="103">
        <f t="shared" si="69"/>
        <v>15.666666666666666</v>
      </c>
      <c r="S42" s="119">
        <f t="shared" si="70"/>
        <v>15</v>
      </c>
      <c r="T42" s="131">
        <f t="shared" si="71"/>
        <v>116.66666666666667</v>
      </c>
      <c r="U42" s="116">
        <f t="shared" si="72"/>
        <v>0</v>
      </c>
      <c r="V42" s="103">
        <f t="shared" si="73"/>
        <v>0</v>
      </c>
      <c r="W42" s="103">
        <f t="shared" si="74"/>
        <v>0</v>
      </c>
      <c r="X42" s="103">
        <f t="shared" si="75"/>
        <v>0</v>
      </c>
      <c r="Y42" s="103">
        <f t="shared" si="76"/>
        <v>0</v>
      </c>
      <c r="Z42" s="119">
        <f t="shared" si="77"/>
        <v>0</v>
      </c>
      <c r="AA42" s="123" t="str">
        <f t="shared" si="78"/>
        <v>-</v>
      </c>
      <c r="AB42" s="121">
        <f t="shared" si="79"/>
        <v>0</v>
      </c>
      <c r="AC42" s="254">
        <f t="shared" si="80"/>
        <v>116.66666666666667</v>
      </c>
      <c r="AD42" s="105">
        <f t="shared" si="81"/>
        <v>226</v>
      </c>
      <c r="AE42" s="106">
        <f t="shared" si="82"/>
        <v>0.693069306930693</v>
      </c>
      <c r="AF42" s="107" t="str">
        <f t="shared" si="34"/>
        <v>-</v>
      </c>
    </row>
    <row r="43" spans="3:32" ht="13.5" thickBot="1">
      <c r="C43" s="56">
        <v>15</v>
      </c>
      <c r="D43" s="100">
        <f t="shared" si="59"/>
        <v>15</v>
      </c>
      <c r="E43" s="101"/>
      <c r="F43" s="102" t="str">
        <f t="shared" si="60"/>
        <v>nadia</v>
      </c>
      <c r="G43" s="102" t="str">
        <f t="shared" si="61"/>
        <v>caregnato</v>
      </c>
      <c r="H43" s="102" t="str">
        <f t="shared" si="62"/>
        <v>arwen</v>
      </c>
      <c r="I43" s="101"/>
      <c r="J43" s="101"/>
      <c r="K43" s="114"/>
      <c r="L43" s="116">
        <f t="shared" si="63"/>
        <v>0</v>
      </c>
      <c r="M43" s="103">
        <f t="shared" si="64"/>
        <v>0</v>
      </c>
      <c r="N43" s="103">
        <f t="shared" si="65"/>
        <v>0</v>
      </c>
      <c r="O43" s="119">
        <f t="shared" si="66"/>
        <v>0</v>
      </c>
      <c r="P43" s="116">
        <f t="shared" si="67"/>
        <v>0</v>
      </c>
      <c r="Q43" s="103">
        <f t="shared" si="68"/>
        <v>0</v>
      </c>
      <c r="R43" s="103">
        <f t="shared" si="69"/>
        <v>0</v>
      </c>
      <c r="S43" s="119">
        <f t="shared" si="70"/>
        <v>0</v>
      </c>
      <c r="T43" s="131">
        <f t="shared" si="71"/>
        <v>0</v>
      </c>
      <c r="U43" s="116">
        <f t="shared" si="72"/>
        <v>0</v>
      </c>
      <c r="V43" s="103">
        <f t="shared" si="73"/>
        <v>0</v>
      </c>
      <c r="W43" s="103">
        <f t="shared" si="74"/>
        <v>0</v>
      </c>
      <c r="X43" s="103">
        <f t="shared" si="75"/>
        <v>0</v>
      </c>
      <c r="Y43" s="103">
        <f t="shared" si="76"/>
        <v>0</v>
      </c>
      <c r="Z43" s="119">
        <f t="shared" si="77"/>
        <v>0</v>
      </c>
      <c r="AA43" s="123" t="str">
        <f t="shared" si="78"/>
        <v>-</v>
      </c>
      <c r="AB43" s="121">
        <f t="shared" si="79"/>
        <v>0</v>
      </c>
      <c r="AC43" s="254">
        <f t="shared" si="80"/>
        <v>0</v>
      </c>
      <c r="AD43" s="105">
        <f t="shared" si="81"/>
        <v>231</v>
      </c>
      <c r="AE43" s="106">
        <f t="shared" si="82"/>
        <v>0</v>
      </c>
      <c r="AF43" s="107" t="str">
        <f>IF(AC43&gt;=150,"Point","-")</f>
        <v>-</v>
      </c>
    </row>
    <row r="44" spans="3:32" ht="13.5" thickBot="1">
      <c r="C44" s="56">
        <v>16</v>
      </c>
      <c r="D44" s="100" t="e">
        <f t="shared" si="59"/>
        <v>#N/A</v>
      </c>
      <c r="E44" s="101"/>
      <c r="F44" s="102" t="e">
        <f t="shared" si="60"/>
        <v>#N/A</v>
      </c>
      <c r="G44" s="102" t="e">
        <f t="shared" si="61"/>
        <v>#N/A</v>
      </c>
      <c r="H44" s="102" t="e">
        <f t="shared" si="62"/>
        <v>#N/A</v>
      </c>
      <c r="I44" s="101"/>
      <c r="J44" s="101"/>
      <c r="K44" s="114"/>
      <c r="L44" s="116" t="e">
        <f t="shared" si="63"/>
        <v>#N/A</v>
      </c>
      <c r="M44" s="103" t="e">
        <f t="shared" si="64"/>
        <v>#N/A</v>
      </c>
      <c r="N44" s="103" t="e">
        <f t="shared" si="65"/>
        <v>#N/A</v>
      </c>
      <c r="O44" s="119" t="e">
        <f t="shared" si="66"/>
        <v>#N/A</v>
      </c>
      <c r="P44" s="116" t="e">
        <f t="shared" si="67"/>
        <v>#N/A</v>
      </c>
      <c r="Q44" s="103" t="e">
        <f t="shared" si="68"/>
        <v>#N/A</v>
      </c>
      <c r="R44" s="103" t="e">
        <f t="shared" si="69"/>
        <v>#N/A</v>
      </c>
      <c r="S44" s="119" t="e">
        <f t="shared" si="70"/>
        <v>#N/A</v>
      </c>
      <c r="T44" s="131" t="e">
        <f t="shared" si="71"/>
        <v>#N/A</v>
      </c>
      <c r="U44" s="116" t="e">
        <f t="shared" si="72"/>
        <v>#N/A</v>
      </c>
      <c r="V44" s="103" t="e">
        <f t="shared" si="73"/>
        <v>#N/A</v>
      </c>
      <c r="W44" s="103" t="e">
        <f t="shared" si="74"/>
        <v>#N/A</v>
      </c>
      <c r="X44" s="103" t="e">
        <f t="shared" si="75"/>
        <v>#N/A</v>
      </c>
      <c r="Y44" s="103" t="e">
        <f t="shared" si="76"/>
        <v>#N/A</v>
      </c>
      <c r="Z44" s="119" t="e">
        <f t="shared" si="77"/>
        <v>#N/A</v>
      </c>
      <c r="AA44" s="123" t="e">
        <f t="shared" si="78"/>
        <v>#N/A</v>
      </c>
      <c r="AB44" s="121" t="e">
        <f t="shared" si="79"/>
        <v>#N/A</v>
      </c>
      <c r="AC44" s="254" t="e">
        <f t="shared" si="80"/>
        <v>#N/A</v>
      </c>
      <c r="AD44" s="105" t="e">
        <f t="shared" si="81"/>
        <v>#N/A</v>
      </c>
      <c r="AE44" s="106" t="e">
        <f t="shared" si="82"/>
        <v>#N/A</v>
      </c>
      <c r="AF44" s="107" t="e">
        <f>IF(AC44&gt;=150,"Point","-")</f>
        <v>#N/A</v>
      </c>
    </row>
    <row r="45" spans="3:32" ht="13.5" thickBot="1">
      <c r="C45" s="56">
        <v>17</v>
      </c>
      <c r="D45" s="100" t="e">
        <f t="shared" si="59"/>
        <v>#N/A</v>
      </c>
      <c r="E45" s="101"/>
      <c r="F45" s="102" t="e">
        <f t="shared" si="60"/>
        <v>#N/A</v>
      </c>
      <c r="G45" s="102" t="e">
        <f t="shared" si="61"/>
        <v>#N/A</v>
      </c>
      <c r="H45" s="102" t="e">
        <f t="shared" si="62"/>
        <v>#N/A</v>
      </c>
      <c r="I45" s="101"/>
      <c r="J45" s="101"/>
      <c r="K45" s="114"/>
      <c r="L45" s="116" t="e">
        <f t="shared" si="63"/>
        <v>#N/A</v>
      </c>
      <c r="M45" s="103" t="e">
        <f t="shared" si="64"/>
        <v>#N/A</v>
      </c>
      <c r="N45" s="103" t="e">
        <f t="shared" si="65"/>
        <v>#N/A</v>
      </c>
      <c r="O45" s="119" t="e">
        <f t="shared" si="66"/>
        <v>#N/A</v>
      </c>
      <c r="P45" s="116" t="e">
        <f t="shared" si="67"/>
        <v>#N/A</v>
      </c>
      <c r="Q45" s="103" t="e">
        <f t="shared" si="68"/>
        <v>#N/A</v>
      </c>
      <c r="R45" s="103" t="e">
        <f t="shared" si="69"/>
        <v>#N/A</v>
      </c>
      <c r="S45" s="119" t="e">
        <f t="shared" si="70"/>
        <v>#N/A</v>
      </c>
      <c r="T45" s="131" t="e">
        <f t="shared" si="71"/>
        <v>#N/A</v>
      </c>
      <c r="U45" s="116" t="e">
        <f t="shared" si="72"/>
        <v>#N/A</v>
      </c>
      <c r="V45" s="103" t="e">
        <f t="shared" si="73"/>
        <v>#N/A</v>
      </c>
      <c r="W45" s="103" t="e">
        <f t="shared" si="74"/>
        <v>#N/A</v>
      </c>
      <c r="X45" s="103" t="e">
        <f t="shared" si="75"/>
        <v>#N/A</v>
      </c>
      <c r="Y45" s="103" t="e">
        <f t="shared" si="76"/>
        <v>#N/A</v>
      </c>
      <c r="Z45" s="119" t="e">
        <f t="shared" si="77"/>
        <v>#N/A</v>
      </c>
      <c r="AA45" s="123" t="e">
        <f t="shared" si="78"/>
        <v>#N/A</v>
      </c>
      <c r="AB45" s="121" t="e">
        <f t="shared" si="79"/>
        <v>#N/A</v>
      </c>
      <c r="AC45" s="254" t="e">
        <f t="shared" si="80"/>
        <v>#N/A</v>
      </c>
      <c r="AD45" s="105" t="e">
        <f t="shared" si="81"/>
        <v>#N/A</v>
      </c>
      <c r="AE45" s="106" t="e">
        <f t="shared" si="82"/>
        <v>#N/A</v>
      </c>
      <c r="AF45" s="107" t="e">
        <f>IF(AC45&gt;=150,"Point","-")</f>
        <v>#N/A</v>
      </c>
    </row>
    <row r="46" spans="3:32" ht="13.5" thickBot="1">
      <c r="C46" s="56">
        <v>18</v>
      </c>
      <c r="D46" s="100" t="e">
        <f t="shared" si="59"/>
        <v>#N/A</v>
      </c>
      <c r="E46" s="101"/>
      <c r="F46" s="102" t="e">
        <f t="shared" si="60"/>
        <v>#N/A</v>
      </c>
      <c r="G46" s="102" t="e">
        <f t="shared" si="61"/>
        <v>#N/A</v>
      </c>
      <c r="H46" s="102" t="e">
        <f t="shared" si="62"/>
        <v>#N/A</v>
      </c>
      <c r="I46" s="101"/>
      <c r="J46" s="101"/>
      <c r="K46" s="114"/>
      <c r="L46" s="116" t="e">
        <f t="shared" si="63"/>
        <v>#N/A</v>
      </c>
      <c r="M46" s="103" t="e">
        <f t="shared" si="64"/>
        <v>#N/A</v>
      </c>
      <c r="N46" s="103" t="e">
        <f t="shared" si="65"/>
        <v>#N/A</v>
      </c>
      <c r="O46" s="119" t="e">
        <f t="shared" si="66"/>
        <v>#N/A</v>
      </c>
      <c r="P46" s="116" t="e">
        <f t="shared" si="67"/>
        <v>#N/A</v>
      </c>
      <c r="Q46" s="103" t="e">
        <f t="shared" si="68"/>
        <v>#N/A</v>
      </c>
      <c r="R46" s="103" t="e">
        <f t="shared" si="69"/>
        <v>#N/A</v>
      </c>
      <c r="S46" s="119" t="e">
        <f t="shared" si="70"/>
        <v>#N/A</v>
      </c>
      <c r="T46" s="131" t="e">
        <f t="shared" si="71"/>
        <v>#N/A</v>
      </c>
      <c r="U46" s="116" t="e">
        <f t="shared" si="72"/>
        <v>#N/A</v>
      </c>
      <c r="V46" s="103" t="e">
        <f t="shared" si="73"/>
        <v>#N/A</v>
      </c>
      <c r="W46" s="103" t="e">
        <f t="shared" si="74"/>
        <v>#N/A</v>
      </c>
      <c r="X46" s="103" t="e">
        <f t="shared" si="75"/>
        <v>#N/A</v>
      </c>
      <c r="Y46" s="103" t="e">
        <f t="shared" si="76"/>
        <v>#N/A</v>
      </c>
      <c r="Z46" s="119" t="e">
        <f t="shared" si="77"/>
        <v>#N/A</v>
      </c>
      <c r="AA46" s="123" t="e">
        <f t="shared" si="78"/>
        <v>#N/A</v>
      </c>
      <c r="AB46" s="121" t="e">
        <f t="shared" si="79"/>
        <v>#N/A</v>
      </c>
      <c r="AC46" s="254" t="e">
        <f t="shared" si="80"/>
        <v>#N/A</v>
      </c>
      <c r="AD46" s="105" t="e">
        <f t="shared" si="81"/>
        <v>#N/A</v>
      </c>
      <c r="AE46" s="106" t="e">
        <f t="shared" si="82"/>
        <v>#N/A</v>
      </c>
      <c r="AF46" s="107" t="e">
        <f>IF(AC46&gt;=150,"Point","-")</f>
        <v>#N/A</v>
      </c>
    </row>
    <row r="47" spans="3:32" ht="12.75">
      <c r="C47" s="56">
        <v>19</v>
      </c>
      <c r="D47" s="100" t="e">
        <f t="shared" si="59"/>
        <v>#N/A</v>
      </c>
      <c r="E47" s="101"/>
      <c r="F47" s="102" t="e">
        <f t="shared" si="60"/>
        <v>#N/A</v>
      </c>
      <c r="G47" s="102" t="e">
        <f t="shared" si="61"/>
        <v>#N/A</v>
      </c>
      <c r="H47" s="102" t="e">
        <f t="shared" si="62"/>
        <v>#N/A</v>
      </c>
      <c r="I47" s="101"/>
      <c r="J47" s="101"/>
      <c r="K47" s="114"/>
      <c r="L47" s="116" t="e">
        <f t="shared" si="63"/>
        <v>#N/A</v>
      </c>
      <c r="M47" s="103" t="e">
        <f t="shared" si="64"/>
        <v>#N/A</v>
      </c>
      <c r="N47" s="103" t="e">
        <f t="shared" si="65"/>
        <v>#N/A</v>
      </c>
      <c r="O47" s="119" t="e">
        <f t="shared" si="66"/>
        <v>#N/A</v>
      </c>
      <c r="P47" s="116" t="e">
        <f t="shared" si="67"/>
        <v>#N/A</v>
      </c>
      <c r="Q47" s="103" t="e">
        <f t="shared" si="68"/>
        <v>#N/A</v>
      </c>
      <c r="R47" s="103" t="e">
        <f t="shared" si="69"/>
        <v>#N/A</v>
      </c>
      <c r="S47" s="119" t="e">
        <f t="shared" si="70"/>
        <v>#N/A</v>
      </c>
      <c r="T47" s="131" t="e">
        <f t="shared" si="71"/>
        <v>#N/A</v>
      </c>
      <c r="U47" s="116" t="e">
        <f t="shared" si="72"/>
        <v>#N/A</v>
      </c>
      <c r="V47" s="103" t="e">
        <f t="shared" si="73"/>
        <v>#N/A</v>
      </c>
      <c r="W47" s="103" t="e">
        <f t="shared" si="74"/>
        <v>#N/A</v>
      </c>
      <c r="X47" s="103" t="e">
        <f t="shared" si="75"/>
        <v>#N/A</v>
      </c>
      <c r="Y47" s="103" t="e">
        <f t="shared" si="76"/>
        <v>#N/A</v>
      </c>
      <c r="Z47" s="119" t="e">
        <f t="shared" si="77"/>
        <v>#N/A</v>
      </c>
      <c r="AA47" s="123" t="e">
        <f t="shared" si="78"/>
        <v>#N/A</v>
      </c>
      <c r="AB47" s="121" t="e">
        <f t="shared" si="79"/>
        <v>#N/A</v>
      </c>
      <c r="AC47" s="254" t="e">
        <f t="shared" si="80"/>
        <v>#N/A</v>
      </c>
      <c r="AD47" s="105" t="e">
        <f t="shared" si="81"/>
        <v>#N/A</v>
      </c>
      <c r="AE47" s="106" t="e">
        <f t="shared" si="82"/>
        <v>#N/A</v>
      </c>
      <c r="AF47" s="107" t="e">
        <f>IF(AC47&gt;=150,"Point","-")</f>
        <v>#N/A</v>
      </c>
    </row>
  </sheetData>
  <sheetProtection password="CF7A" sheet="1" objects="1" scenarios="1" selectLockedCells="1" selectUnlockedCells="1"/>
  <mergeCells count="29">
    <mergeCell ref="CY3:DB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D1:H1"/>
    <mergeCell ref="D2:H2"/>
    <mergeCell ref="L2:AE2"/>
    <mergeCell ref="AF2:AZ2"/>
    <mergeCell ref="L3:P3"/>
    <mergeCell ref="Q3:U3"/>
    <mergeCell ref="V3:Z3"/>
    <mergeCell ref="AA3:AE3"/>
    <mergeCell ref="BA2:DG2"/>
    <mergeCell ref="AU3:AY3"/>
    <mergeCell ref="BA3:BE3"/>
    <mergeCell ref="BF3:BJ3"/>
    <mergeCell ref="L27:O27"/>
    <mergeCell ref="P27:T27"/>
    <mergeCell ref="U27:AA27"/>
    <mergeCell ref="AF3:AJ3"/>
    <mergeCell ref="AK3:AO3"/>
    <mergeCell ref="AP3:AT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C1:DZ31"/>
  <sheetViews>
    <sheetView zoomScale="85" zoomScaleNormal="85" zoomScalePageLayoutView="0" workbookViewId="0" topLeftCell="C8">
      <selection activeCell="AH28" sqref="AH28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7" width="6.00390625" style="0" bestFit="1" customWidth="1"/>
    <col min="28" max="29" width="7.140625" style="0" bestFit="1" customWidth="1"/>
    <col min="30" max="32" width="8.00390625" style="0" bestFit="1" customWidth="1"/>
    <col min="33" max="34" width="6.00390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6.8515625" style="0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8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90" customHeight="1" thickBot="1">
      <c r="C3" s="14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153.33333333333334</v>
      </c>
      <c r="DY3" s="93" t="s">
        <v>39</v>
      </c>
      <c r="DZ3" s="14"/>
    </row>
    <row r="4" spans="3:130" ht="12.75">
      <c r="C4" s="14"/>
      <c r="D4" s="235">
        <f>classi!B35</f>
        <v>101</v>
      </c>
      <c r="E4" s="236"/>
      <c r="F4" s="102" t="str">
        <f>classi!C35</f>
        <v>barbara</v>
      </c>
      <c r="G4" s="102" t="str">
        <f>classi!D35</f>
        <v>castelli</v>
      </c>
      <c r="H4" s="237" t="str">
        <f>classi!G35</f>
        <v>delizia</v>
      </c>
      <c r="I4" s="228"/>
      <c r="J4" s="24"/>
      <c r="K4" s="23"/>
      <c r="L4" s="25">
        <v>15</v>
      </c>
      <c r="M4" s="25">
        <v>16</v>
      </c>
      <c r="N4" s="25">
        <v>16</v>
      </c>
      <c r="O4" s="129"/>
      <c r="P4" s="26">
        <f aca="true" t="shared" si="0" ref="P4:P23">AVERAGE(L4:O4)</f>
        <v>15.666666666666666</v>
      </c>
      <c r="Q4" s="25">
        <v>14</v>
      </c>
      <c r="R4" s="25">
        <v>15</v>
      </c>
      <c r="S4" s="25">
        <v>16</v>
      </c>
      <c r="T4" s="129"/>
      <c r="U4" s="26">
        <f aca="true" t="shared" si="1" ref="U4:U23">AVERAGE(Q4:T4)</f>
        <v>15</v>
      </c>
      <c r="V4" s="25">
        <v>16</v>
      </c>
      <c r="W4" s="25">
        <v>18</v>
      </c>
      <c r="X4" s="25">
        <v>17</v>
      </c>
      <c r="Y4" s="129"/>
      <c r="Z4" s="26">
        <f aca="true" t="shared" si="2" ref="Z4:Z23">AVERAGE(V4:Y4)</f>
        <v>17</v>
      </c>
      <c r="AA4" s="25">
        <v>15</v>
      </c>
      <c r="AB4" s="25">
        <v>16</v>
      </c>
      <c r="AC4" s="25">
        <v>17</v>
      </c>
      <c r="AD4" s="129"/>
      <c r="AE4" s="26">
        <f aca="true" t="shared" si="3" ref="AE4:AE23">AVERAGE(AA4:AD4)</f>
        <v>16</v>
      </c>
      <c r="AF4" s="25">
        <v>10</v>
      </c>
      <c r="AG4" s="25">
        <v>12</v>
      </c>
      <c r="AH4" s="25">
        <v>14</v>
      </c>
      <c r="AI4" s="129"/>
      <c r="AJ4" s="26">
        <f aca="true" t="shared" si="4" ref="AJ4:AJ23">AVERAGE(AF4:AI4)</f>
        <v>12</v>
      </c>
      <c r="AK4" s="25">
        <v>11</v>
      </c>
      <c r="AL4" s="25">
        <v>15</v>
      </c>
      <c r="AM4" s="25">
        <v>14</v>
      </c>
      <c r="AN4" s="129"/>
      <c r="AO4" s="26">
        <f aca="true" t="shared" si="5" ref="AO4:AO23">AVERAGE(AK4:AN4)</f>
        <v>13.333333333333334</v>
      </c>
      <c r="AP4" s="25">
        <v>14</v>
      </c>
      <c r="AQ4" s="25">
        <v>16</v>
      </c>
      <c r="AR4" s="25">
        <v>15</v>
      </c>
      <c r="AS4" s="129"/>
      <c r="AT4" s="26">
        <f aca="true" t="shared" si="6" ref="AT4:AT23">AVERAGE(AP4:AS4)</f>
        <v>15</v>
      </c>
      <c r="AU4" s="25">
        <v>12</v>
      </c>
      <c r="AV4" s="25">
        <v>15</v>
      </c>
      <c r="AW4" s="25">
        <v>15</v>
      </c>
      <c r="AX4" s="129"/>
      <c r="AY4" s="26">
        <f aca="true" t="shared" si="7" ref="AY4:AY23">AVERAGE(AU4:AX4)</f>
        <v>14</v>
      </c>
      <c r="AZ4" s="27">
        <f aca="true" t="shared" si="8" ref="AZ4:AZ23">P4+U4+Z4+AE4+AJ4+AO4+AT4+AY4</f>
        <v>117.99999999999999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0.5</v>
      </c>
      <c r="BH4" s="29">
        <v>0</v>
      </c>
      <c r="BI4" s="133"/>
      <c r="BJ4" s="26">
        <f aca="true" t="shared" si="10" ref="BJ4:BJ23">AVERAGE(BF4:BI4)</f>
        <v>0.16666666666666666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0.5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0.16666666666666666</v>
      </c>
      <c r="DI4" s="32">
        <f aca="true" t="shared" si="16" ref="DI4:DI23">AZ4-DH4</f>
        <v>117.83333333333331</v>
      </c>
      <c r="DJ4" s="88">
        <f aca="true" t="shared" si="17" ref="DJ4:DJ23">RANK(DI4,$DI$4:$DI$23,0)</f>
        <v>3</v>
      </c>
      <c r="DK4" s="81">
        <f aca="true" t="shared" si="18" ref="DK4:DK23">P4</f>
        <v>15.666666666666666</v>
      </c>
      <c r="DL4" s="33">
        <f aca="true" t="shared" si="19" ref="DL4:DL23">DI4*10^3+DK4</f>
        <v>117848.99999999999</v>
      </c>
      <c r="DM4" s="34">
        <f aca="true" t="shared" si="20" ref="DM4:DM23">RANK(DL4,$DL$4:$DL$23,0)</f>
        <v>3</v>
      </c>
      <c r="DN4" s="33">
        <f aca="true" t="shared" si="21" ref="DN4:DN23">AJ4</f>
        <v>12</v>
      </c>
      <c r="DO4" s="33">
        <f aca="true" t="shared" si="22" ref="DO4:DO23">(DI4*10^3+DK4)*10^3+DN4</f>
        <v>117849011.99999999</v>
      </c>
      <c r="DP4" s="34">
        <f aca="true" t="shared" si="23" ref="DP4:DP23">RANK(DO4,$DO$4:$DO$23,0)</f>
        <v>3</v>
      </c>
      <c r="DQ4" s="35">
        <f aca="true" t="shared" si="24" ref="DQ4:DQ23">U4</f>
        <v>15</v>
      </c>
      <c r="DR4" s="35">
        <f aca="true" t="shared" si="25" ref="DR4:DR24">((DI4*10^3+DK4)*10^3+DN4)*10^3+DQ4</f>
        <v>117849012014.99998</v>
      </c>
      <c r="DS4" s="34">
        <f aca="true" t="shared" si="26" ref="DS4:DS23">RANK(DR4,$DR$4:$DR$23,0)</f>
        <v>3</v>
      </c>
      <c r="DT4" s="35">
        <f aca="true" t="shared" si="27" ref="DT4:DT23">AO4</f>
        <v>13.333333333333334</v>
      </c>
      <c r="DU4" s="35">
        <f aca="true" t="shared" si="28" ref="DU4:DU23">(((DI4*10^3+DK4)*10^3+DN4)*10^3+DQ4)*10^3+DT4</f>
        <v>117849012015013.31</v>
      </c>
      <c r="DV4" s="34">
        <f aca="true" t="shared" si="29" ref="DV4:DV23">IF(F4&gt;0,RANK(DU4,$DU$4:$DU$23,0),20)</f>
        <v>3</v>
      </c>
      <c r="DW4" s="35">
        <f>IF(DV4&lt;&gt;20,RANK(DV4,$DV$4:$DV$23,1)+COUNTIF(DV$4:DV4,DV4)-1,20)</f>
        <v>3</v>
      </c>
      <c r="DX4" s="36">
        <f aca="true" t="shared" si="30" ref="DX4:DX23">DI4/$DX$3</f>
        <v>0.768478260869565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classi!B36</f>
        <v>102</v>
      </c>
      <c r="E5" s="37"/>
      <c r="F5" s="23" t="str">
        <f>classi!C36</f>
        <v>liliana</v>
      </c>
      <c r="G5" s="23" t="str">
        <f>classi!D36</f>
        <v>bruno</v>
      </c>
      <c r="H5" s="238" t="str">
        <f>classi!G36</f>
        <v>duca</v>
      </c>
      <c r="I5" s="229"/>
      <c r="J5" s="37"/>
      <c r="K5" s="37"/>
      <c r="L5" s="25">
        <v>18</v>
      </c>
      <c r="M5" s="25">
        <v>18</v>
      </c>
      <c r="N5" s="25">
        <v>20</v>
      </c>
      <c r="O5" s="129"/>
      <c r="P5" s="26">
        <f t="shared" si="0"/>
        <v>18.666666666666668</v>
      </c>
      <c r="Q5" s="25">
        <v>19</v>
      </c>
      <c r="R5" s="25">
        <v>20</v>
      </c>
      <c r="S5" s="25">
        <v>20</v>
      </c>
      <c r="T5" s="129"/>
      <c r="U5" s="26">
        <f t="shared" si="1"/>
        <v>19.666666666666668</v>
      </c>
      <c r="V5" s="25">
        <v>18</v>
      </c>
      <c r="W5" s="25">
        <v>18</v>
      </c>
      <c r="X5" s="25">
        <v>20</v>
      </c>
      <c r="Y5" s="129"/>
      <c r="Z5" s="26">
        <f t="shared" si="2"/>
        <v>18.666666666666668</v>
      </c>
      <c r="AA5" s="25">
        <v>21</v>
      </c>
      <c r="AB5" s="25">
        <v>20</v>
      </c>
      <c r="AC5" s="25">
        <v>21</v>
      </c>
      <c r="AD5" s="129"/>
      <c r="AE5" s="26">
        <f t="shared" si="3"/>
        <v>20.666666666666668</v>
      </c>
      <c r="AF5" s="25">
        <v>17</v>
      </c>
      <c r="AG5" s="25">
        <v>16</v>
      </c>
      <c r="AH5" s="25">
        <v>19</v>
      </c>
      <c r="AI5" s="129"/>
      <c r="AJ5" s="26">
        <f t="shared" si="4"/>
        <v>17.333333333333332</v>
      </c>
      <c r="AK5" s="25">
        <v>18</v>
      </c>
      <c r="AL5" s="25">
        <v>18</v>
      </c>
      <c r="AM5" s="25">
        <v>18</v>
      </c>
      <c r="AN5" s="129"/>
      <c r="AO5" s="26">
        <f t="shared" si="5"/>
        <v>18</v>
      </c>
      <c r="AP5" s="25">
        <v>22</v>
      </c>
      <c r="AQ5" s="25">
        <v>20</v>
      </c>
      <c r="AR5" s="25">
        <v>20</v>
      </c>
      <c r="AS5" s="129"/>
      <c r="AT5" s="26">
        <f t="shared" si="6"/>
        <v>20.666666666666668</v>
      </c>
      <c r="AU5" s="25">
        <v>19</v>
      </c>
      <c r="AV5" s="25">
        <v>18</v>
      </c>
      <c r="AW5" s="25">
        <v>18</v>
      </c>
      <c r="AX5" s="129"/>
      <c r="AY5" s="26">
        <f t="shared" si="7"/>
        <v>18.333333333333332</v>
      </c>
      <c r="AZ5" s="27">
        <f t="shared" si="8"/>
        <v>152</v>
      </c>
      <c r="BA5" s="28">
        <v>2</v>
      </c>
      <c r="BB5" s="28">
        <v>0</v>
      </c>
      <c r="BC5" s="28">
        <v>0.3</v>
      </c>
      <c r="BD5" s="133"/>
      <c r="BE5" s="26">
        <f t="shared" si="9"/>
        <v>0.7666666666666666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0.7666666666666666</v>
      </c>
      <c r="DI5" s="32">
        <f t="shared" si="16"/>
        <v>151.23333333333332</v>
      </c>
      <c r="DJ5" s="88">
        <f t="shared" si="17"/>
        <v>2</v>
      </c>
      <c r="DK5" s="81">
        <f t="shared" si="18"/>
        <v>18.666666666666668</v>
      </c>
      <c r="DL5" s="33">
        <f t="shared" si="19"/>
        <v>151251.99999999997</v>
      </c>
      <c r="DM5" s="34">
        <f t="shared" si="20"/>
        <v>2</v>
      </c>
      <c r="DN5" s="33">
        <f t="shared" si="21"/>
        <v>17.333333333333332</v>
      </c>
      <c r="DO5" s="33">
        <f t="shared" si="22"/>
        <v>151252017.3333333</v>
      </c>
      <c r="DP5" s="34">
        <f t="shared" si="23"/>
        <v>2</v>
      </c>
      <c r="DQ5" s="35">
        <f t="shared" si="24"/>
        <v>19.666666666666668</v>
      </c>
      <c r="DR5" s="35">
        <f t="shared" si="25"/>
        <v>151252017352.99997</v>
      </c>
      <c r="DS5" s="34">
        <f t="shared" si="26"/>
        <v>2</v>
      </c>
      <c r="DT5" s="35">
        <f t="shared" si="27"/>
        <v>18</v>
      </c>
      <c r="DU5" s="35">
        <f t="shared" si="28"/>
        <v>151252017353017.97</v>
      </c>
      <c r="DV5" s="34">
        <f t="shared" si="29"/>
        <v>2</v>
      </c>
      <c r="DW5" s="35">
        <f>IF(DV5&lt;&gt;20,RANK(DV5,$DV$4:$DV$23,1)+COUNTIF(DV$4:DV5,DV5)-1,20)</f>
        <v>2</v>
      </c>
      <c r="DX5" s="36">
        <f t="shared" si="30"/>
        <v>0.9863043478260868</v>
      </c>
      <c r="DY5" s="82" t="str">
        <f t="shared" si="31"/>
        <v>-</v>
      </c>
      <c r="DZ5" s="14"/>
    </row>
    <row r="6" spans="3:130" ht="12.75">
      <c r="C6" s="14"/>
      <c r="D6" s="21">
        <f>classi!B37</f>
        <v>103</v>
      </c>
      <c r="E6" s="37"/>
      <c r="F6" s="23" t="str">
        <f>classi!C37</f>
        <v>silvia</v>
      </c>
      <c r="G6" s="23" t="str">
        <f>classi!D37</f>
        <v>terranova</v>
      </c>
      <c r="H6" s="238" t="str">
        <f>classi!G37</f>
        <v>magò</v>
      </c>
      <c r="I6" s="229"/>
      <c r="J6" s="37"/>
      <c r="K6" s="37"/>
      <c r="L6" s="25">
        <v>19</v>
      </c>
      <c r="M6" s="25">
        <v>20</v>
      </c>
      <c r="N6" s="25">
        <v>21</v>
      </c>
      <c r="O6" s="129"/>
      <c r="P6" s="26">
        <f t="shared" si="0"/>
        <v>20</v>
      </c>
      <c r="Q6" s="25">
        <v>17</v>
      </c>
      <c r="R6" s="25">
        <v>18</v>
      </c>
      <c r="S6" s="25">
        <v>20</v>
      </c>
      <c r="T6" s="129"/>
      <c r="U6" s="26">
        <f t="shared" si="1"/>
        <v>18.333333333333332</v>
      </c>
      <c r="V6" s="25">
        <v>18</v>
      </c>
      <c r="W6" s="25">
        <v>21</v>
      </c>
      <c r="X6" s="25">
        <v>20</v>
      </c>
      <c r="Y6" s="129"/>
      <c r="Z6" s="26">
        <f t="shared" si="2"/>
        <v>19.666666666666668</v>
      </c>
      <c r="AA6" s="25">
        <v>20</v>
      </c>
      <c r="AB6" s="25">
        <v>20</v>
      </c>
      <c r="AC6" s="25">
        <v>22</v>
      </c>
      <c r="AD6" s="129"/>
      <c r="AE6" s="26">
        <f t="shared" si="3"/>
        <v>20.666666666666668</v>
      </c>
      <c r="AF6" s="25">
        <v>18</v>
      </c>
      <c r="AG6" s="25">
        <v>18</v>
      </c>
      <c r="AH6" s="25">
        <v>20</v>
      </c>
      <c r="AI6" s="129"/>
      <c r="AJ6" s="26">
        <f t="shared" si="4"/>
        <v>18.666666666666668</v>
      </c>
      <c r="AK6" s="25">
        <v>19</v>
      </c>
      <c r="AL6" s="25">
        <v>18</v>
      </c>
      <c r="AM6" s="25">
        <v>20</v>
      </c>
      <c r="AN6" s="129"/>
      <c r="AO6" s="26">
        <f t="shared" si="5"/>
        <v>19</v>
      </c>
      <c r="AP6" s="25">
        <v>18</v>
      </c>
      <c r="AQ6" s="25">
        <v>20</v>
      </c>
      <c r="AR6" s="25">
        <v>19</v>
      </c>
      <c r="AS6" s="129"/>
      <c r="AT6" s="26">
        <f t="shared" si="6"/>
        <v>19</v>
      </c>
      <c r="AU6" s="25">
        <v>16</v>
      </c>
      <c r="AV6" s="25">
        <v>20</v>
      </c>
      <c r="AW6" s="25">
        <v>18</v>
      </c>
      <c r="AX6" s="129"/>
      <c r="AY6" s="26">
        <f t="shared" si="7"/>
        <v>18</v>
      </c>
      <c r="AZ6" s="27">
        <f t="shared" si="8"/>
        <v>153.33333333333334</v>
      </c>
      <c r="BA6" s="28">
        <v>0</v>
      </c>
      <c r="BB6" s="28">
        <v>0</v>
      </c>
      <c r="BC6" s="28">
        <v>0</v>
      </c>
      <c r="BD6" s="133"/>
      <c r="BE6" s="26">
        <f t="shared" si="9"/>
        <v>0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1">
        <f t="shared" si="15"/>
        <v>0</v>
      </c>
      <c r="DI6" s="32">
        <f t="shared" si="16"/>
        <v>153.33333333333334</v>
      </c>
      <c r="DJ6" s="88">
        <f t="shared" si="17"/>
        <v>1</v>
      </c>
      <c r="DK6" s="81">
        <f t="shared" si="18"/>
        <v>20</v>
      </c>
      <c r="DL6" s="33">
        <f t="shared" si="19"/>
        <v>153353.33333333334</v>
      </c>
      <c r="DM6" s="34">
        <f t="shared" si="20"/>
        <v>1</v>
      </c>
      <c r="DN6" s="33">
        <f t="shared" si="21"/>
        <v>18.666666666666668</v>
      </c>
      <c r="DO6" s="33">
        <f t="shared" si="22"/>
        <v>153353352</v>
      </c>
      <c r="DP6" s="34">
        <f t="shared" si="23"/>
        <v>1</v>
      </c>
      <c r="DQ6" s="35">
        <f t="shared" si="24"/>
        <v>18.333333333333332</v>
      </c>
      <c r="DR6" s="35">
        <f t="shared" si="25"/>
        <v>153353352018.33334</v>
      </c>
      <c r="DS6" s="34">
        <f t="shared" si="26"/>
        <v>1</v>
      </c>
      <c r="DT6" s="35">
        <f t="shared" si="27"/>
        <v>19</v>
      </c>
      <c r="DU6" s="35">
        <f t="shared" si="28"/>
        <v>153353352018352.34</v>
      </c>
      <c r="DV6" s="34">
        <f t="shared" si="29"/>
        <v>1</v>
      </c>
      <c r="DW6" s="35">
        <f>IF(DV6&lt;&gt;20,RANK(DV6,$DV$4:$DV$23,1)+COUNTIF(DV$4:DV6,DV6)-1,20)</f>
        <v>1</v>
      </c>
      <c r="DX6" s="36">
        <f t="shared" si="30"/>
        <v>1</v>
      </c>
      <c r="DY6" s="82" t="str">
        <f t="shared" si="31"/>
        <v>-</v>
      </c>
      <c r="DZ6" s="14"/>
    </row>
    <row r="7" spans="3:130" ht="12.75">
      <c r="C7" s="14"/>
      <c r="D7" s="21">
        <f>classi!B38</f>
        <v>0</v>
      </c>
      <c r="E7" s="37"/>
      <c r="F7" s="23">
        <f>classi!C38</f>
        <v>0</v>
      </c>
      <c r="G7" s="23">
        <f>classi!D38</f>
        <v>0</v>
      </c>
      <c r="H7" s="238">
        <f>classi!G38</f>
        <v>0</v>
      </c>
      <c r="I7" s="229"/>
      <c r="J7" s="37"/>
      <c r="K7" s="37"/>
      <c r="L7" s="25">
        <v>0</v>
      </c>
      <c r="M7" s="25">
        <v>0</v>
      </c>
      <c r="N7" s="25">
        <v>0</v>
      </c>
      <c r="O7" s="129"/>
      <c r="P7" s="26">
        <f t="shared" si="0"/>
        <v>0</v>
      </c>
      <c r="Q7" s="25">
        <v>0</v>
      </c>
      <c r="R7" s="25">
        <v>0</v>
      </c>
      <c r="S7" s="25">
        <v>0</v>
      </c>
      <c r="T7" s="129"/>
      <c r="U7" s="26">
        <f t="shared" si="1"/>
        <v>0</v>
      </c>
      <c r="V7" s="25">
        <v>0</v>
      </c>
      <c r="W7" s="25">
        <v>0</v>
      </c>
      <c r="X7" s="25">
        <v>0</v>
      </c>
      <c r="Y7" s="129"/>
      <c r="Z7" s="26">
        <f t="shared" si="2"/>
        <v>0</v>
      </c>
      <c r="AA7" s="25">
        <v>0</v>
      </c>
      <c r="AB7" s="25">
        <v>0</v>
      </c>
      <c r="AC7" s="25">
        <v>0</v>
      </c>
      <c r="AD7" s="129"/>
      <c r="AE7" s="26">
        <f t="shared" si="3"/>
        <v>0</v>
      </c>
      <c r="AF7" s="25">
        <v>0</v>
      </c>
      <c r="AG7" s="25">
        <v>0</v>
      </c>
      <c r="AH7" s="25">
        <v>0</v>
      </c>
      <c r="AI7" s="129"/>
      <c r="AJ7" s="26">
        <f t="shared" si="4"/>
        <v>0</v>
      </c>
      <c r="AK7" s="25">
        <v>0</v>
      </c>
      <c r="AL7" s="25">
        <v>0</v>
      </c>
      <c r="AM7" s="25">
        <v>0</v>
      </c>
      <c r="AN7" s="129"/>
      <c r="AO7" s="26">
        <f t="shared" si="5"/>
        <v>0</v>
      </c>
      <c r="AP7" s="25">
        <v>0</v>
      </c>
      <c r="AQ7" s="25">
        <v>0</v>
      </c>
      <c r="AR7" s="25">
        <v>0</v>
      </c>
      <c r="AS7" s="129"/>
      <c r="AT7" s="26">
        <f t="shared" si="6"/>
        <v>0</v>
      </c>
      <c r="AU7" s="25">
        <v>0</v>
      </c>
      <c r="AV7" s="25">
        <v>0</v>
      </c>
      <c r="AW7" s="25">
        <v>0</v>
      </c>
      <c r="AX7" s="129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3"/>
      <c r="BE7" s="26">
        <f t="shared" si="9"/>
        <v>0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4</v>
      </c>
      <c r="DK7" s="81">
        <f t="shared" si="18"/>
        <v>0</v>
      </c>
      <c r="DL7" s="33">
        <f t="shared" si="19"/>
        <v>0</v>
      </c>
      <c r="DM7" s="34">
        <f t="shared" si="20"/>
        <v>4</v>
      </c>
      <c r="DN7" s="33">
        <f t="shared" si="21"/>
        <v>0</v>
      </c>
      <c r="DO7" s="33">
        <f t="shared" si="22"/>
        <v>0</v>
      </c>
      <c r="DP7" s="34">
        <f t="shared" si="23"/>
        <v>4</v>
      </c>
      <c r="DQ7" s="35">
        <f t="shared" si="24"/>
        <v>0</v>
      </c>
      <c r="DR7" s="35">
        <f t="shared" si="25"/>
        <v>0</v>
      </c>
      <c r="DS7" s="34">
        <f t="shared" si="26"/>
        <v>4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 t="str">
        <f>classi!B39</f>
        <v>-</v>
      </c>
      <c r="E8" s="37"/>
      <c r="F8" s="23">
        <f>classi!C39</f>
        <v>0</v>
      </c>
      <c r="G8" s="23">
        <f>classi!D39</f>
        <v>0</v>
      </c>
      <c r="H8" s="238">
        <f>classi!G39</f>
        <v>0</v>
      </c>
      <c r="I8" s="229"/>
      <c r="J8" s="37"/>
      <c r="K8" s="37"/>
      <c r="L8" s="25">
        <v>0</v>
      </c>
      <c r="M8" s="25">
        <v>0</v>
      </c>
      <c r="N8" s="25">
        <v>0</v>
      </c>
      <c r="O8" s="129"/>
      <c r="P8" s="26">
        <f t="shared" si="0"/>
        <v>0</v>
      </c>
      <c r="Q8" s="25">
        <v>0</v>
      </c>
      <c r="R8" s="25">
        <v>0</v>
      </c>
      <c r="S8" s="25">
        <v>0</v>
      </c>
      <c r="T8" s="129"/>
      <c r="U8" s="26">
        <f t="shared" si="1"/>
        <v>0</v>
      </c>
      <c r="V8" s="25">
        <v>0</v>
      </c>
      <c r="W8" s="25">
        <v>0</v>
      </c>
      <c r="X8" s="25">
        <v>0</v>
      </c>
      <c r="Y8" s="129"/>
      <c r="Z8" s="26">
        <f t="shared" si="2"/>
        <v>0</v>
      </c>
      <c r="AA8" s="25">
        <v>0</v>
      </c>
      <c r="AB8" s="25">
        <v>0</v>
      </c>
      <c r="AC8" s="25">
        <v>0</v>
      </c>
      <c r="AD8" s="129"/>
      <c r="AE8" s="26">
        <f t="shared" si="3"/>
        <v>0</v>
      </c>
      <c r="AF8" s="25">
        <v>0</v>
      </c>
      <c r="AG8" s="25">
        <v>0</v>
      </c>
      <c r="AH8" s="25">
        <v>0</v>
      </c>
      <c r="AI8" s="129"/>
      <c r="AJ8" s="26">
        <f t="shared" si="4"/>
        <v>0</v>
      </c>
      <c r="AK8" s="25">
        <v>0</v>
      </c>
      <c r="AL8" s="25">
        <v>0</v>
      </c>
      <c r="AM8" s="25">
        <v>0</v>
      </c>
      <c r="AN8" s="129"/>
      <c r="AO8" s="26">
        <f t="shared" si="5"/>
        <v>0</v>
      </c>
      <c r="AP8" s="25">
        <v>0</v>
      </c>
      <c r="AQ8" s="25">
        <v>0</v>
      </c>
      <c r="AR8" s="25">
        <v>0</v>
      </c>
      <c r="AS8" s="129"/>
      <c r="AT8" s="26">
        <f t="shared" si="6"/>
        <v>0</v>
      </c>
      <c r="AU8" s="25">
        <v>0</v>
      </c>
      <c r="AV8" s="25">
        <v>0</v>
      </c>
      <c r="AW8" s="25">
        <v>0</v>
      </c>
      <c r="AX8" s="129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</v>
      </c>
      <c r="CB8" s="30">
        <v>0</v>
      </c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4</v>
      </c>
      <c r="DK8" s="81">
        <f t="shared" si="18"/>
        <v>0</v>
      </c>
      <c r="DL8" s="33">
        <f t="shared" si="19"/>
        <v>0</v>
      </c>
      <c r="DM8" s="34">
        <f t="shared" si="20"/>
        <v>4</v>
      </c>
      <c r="DN8" s="33">
        <f t="shared" si="21"/>
        <v>0</v>
      </c>
      <c r="DO8" s="33">
        <f t="shared" si="22"/>
        <v>0</v>
      </c>
      <c r="DP8" s="34">
        <f t="shared" si="23"/>
        <v>4</v>
      </c>
      <c r="DQ8" s="35">
        <f t="shared" si="24"/>
        <v>0</v>
      </c>
      <c r="DR8" s="35">
        <f t="shared" si="25"/>
        <v>0</v>
      </c>
      <c r="DS8" s="34">
        <f t="shared" si="26"/>
        <v>4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 t="str">
        <f>classi!B40</f>
        <v>-</v>
      </c>
      <c r="E9" s="37"/>
      <c r="F9" s="23">
        <f>classi!C40</f>
        <v>0</v>
      </c>
      <c r="G9" s="23">
        <f>classi!D40</f>
        <v>0</v>
      </c>
      <c r="H9" s="238">
        <f>classi!G40</f>
        <v>0</v>
      </c>
      <c r="I9" s="229"/>
      <c r="J9" s="37"/>
      <c r="K9" s="37"/>
      <c r="L9" s="25">
        <v>0</v>
      </c>
      <c r="M9" s="25">
        <v>0</v>
      </c>
      <c r="N9" s="25">
        <v>0</v>
      </c>
      <c r="O9" s="129"/>
      <c r="P9" s="26">
        <f t="shared" si="0"/>
        <v>0</v>
      </c>
      <c r="Q9" s="25">
        <v>0</v>
      </c>
      <c r="R9" s="25">
        <v>0</v>
      </c>
      <c r="S9" s="25">
        <v>0</v>
      </c>
      <c r="T9" s="129"/>
      <c r="U9" s="26">
        <f t="shared" si="1"/>
        <v>0</v>
      </c>
      <c r="V9" s="25">
        <v>0</v>
      </c>
      <c r="W9" s="25">
        <v>0</v>
      </c>
      <c r="X9" s="25">
        <v>0</v>
      </c>
      <c r="Y9" s="129"/>
      <c r="Z9" s="26">
        <f t="shared" si="2"/>
        <v>0</v>
      </c>
      <c r="AA9" s="25">
        <v>0</v>
      </c>
      <c r="AB9" s="25">
        <v>0</v>
      </c>
      <c r="AC9" s="25">
        <v>0</v>
      </c>
      <c r="AD9" s="129"/>
      <c r="AE9" s="26">
        <f t="shared" si="3"/>
        <v>0</v>
      </c>
      <c r="AF9" s="25">
        <v>0</v>
      </c>
      <c r="AG9" s="25">
        <v>0</v>
      </c>
      <c r="AH9" s="25">
        <v>0</v>
      </c>
      <c r="AI9" s="129"/>
      <c r="AJ9" s="26">
        <f t="shared" si="4"/>
        <v>0</v>
      </c>
      <c r="AK9" s="25">
        <v>0</v>
      </c>
      <c r="AL9" s="25">
        <v>0</v>
      </c>
      <c r="AM9" s="25">
        <v>0</v>
      </c>
      <c r="AN9" s="129"/>
      <c r="AO9" s="26">
        <f t="shared" si="5"/>
        <v>0</v>
      </c>
      <c r="AP9" s="25">
        <v>0</v>
      </c>
      <c r="AQ9" s="25">
        <v>0</v>
      </c>
      <c r="AR9" s="25">
        <v>0</v>
      </c>
      <c r="AS9" s="129"/>
      <c r="AT9" s="26">
        <f t="shared" si="6"/>
        <v>0</v>
      </c>
      <c r="AU9" s="25">
        <v>0</v>
      </c>
      <c r="AV9" s="25">
        <v>0</v>
      </c>
      <c r="AW9" s="25">
        <v>0</v>
      </c>
      <c r="AX9" s="129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4</v>
      </c>
      <c r="DK9" s="81">
        <f t="shared" si="18"/>
        <v>0</v>
      </c>
      <c r="DL9" s="33">
        <f t="shared" si="19"/>
        <v>0</v>
      </c>
      <c r="DM9" s="34">
        <f t="shared" si="20"/>
        <v>4</v>
      </c>
      <c r="DN9" s="33">
        <f t="shared" si="21"/>
        <v>0</v>
      </c>
      <c r="DO9" s="33">
        <f t="shared" si="22"/>
        <v>0</v>
      </c>
      <c r="DP9" s="34">
        <f t="shared" si="23"/>
        <v>4</v>
      </c>
      <c r="DQ9" s="35">
        <f t="shared" si="24"/>
        <v>0</v>
      </c>
      <c r="DR9" s="35">
        <f t="shared" si="25"/>
        <v>0</v>
      </c>
      <c r="DS9" s="34">
        <f t="shared" si="26"/>
        <v>4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classi!B41</f>
        <v>-</v>
      </c>
      <c r="E10" s="37"/>
      <c r="F10" s="23">
        <f>classi!C41</f>
        <v>0</v>
      </c>
      <c r="G10" s="23">
        <f>classi!D41</f>
        <v>0</v>
      </c>
      <c r="H10" s="238">
        <f>classi!G41</f>
        <v>0</v>
      </c>
      <c r="I10" s="229"/>
      <c r="J10" s="37"/>
      <c r="K10" s="37"/>
      <c r="L10" s="25">
        <v>0</v>
      </c>
      <c r="M10" s="25">
        <v>0</v>
      </c>
      <c r="N10" s="25">
        <v>0</v>
      </c>
      <c r="O10" s="129"/>
      <c r="P10" s="26">
        <f t="shared" si="0"/>
        <v>0</v>
      </c>
      <c r="Q10" s="25">
        <v>0</v>
      </c>
      <c r="R10" s="25">
        <v>0</v>
      </c>
      <c r="S10" s="25">
        <v>0</v>
      </c>
      <c r="T10" s="129"/>
      <c r="U10" s="26">
        <f t="shared" si="1"/>
        <v>0</v>
      </c>
      <c r="V10" s="25">
        <v>0</v>
      </c>
      <c r="W10" s="25">
        <v>0</v>
      </c>
      <c r="X10" s="25">
        <v>0</v>
      </c>
      <c r="Y10" s="129"/>
      <c r="Z10" s="26">
        <f t="shared" si="2"/>
        <v>0</v>
      </c>
      <c r="AA10" s="25">
        <v>0</v>
      </c>
      <c r="AB10" s="25">
        <v>0</v>
      </c>
      <c r="AC10" s="25">
        <v>0</v>
      </c>
      <c r="AD10" s="129"/>
      <c r="AE10" s="26">
        <f t="shared" si="3"/>
        <v>0</v>
      </c>
      <c r="AF10" s="25">
        <v>0</v>
      </c>
      <c r="AG10" s="25">
        <v>0</v>
      </c>
      <c r="AH10" s="25">
        <v>0</v>
      </c>
      <c r="AI10" s="129"/>
      <c r="AJ10" s="26">
        <f t="shared" si="4"/>
        <v>0</v>
      </c>
      <c r="AK10" s="25">
        <v>0</v>
      </c>
      <c r="AL10" s="25">
        <v>0</v>
      </c>
      <c r="AM10" s="25">
        <v>0</v>
      </c>
      <c r="AN10" s="129"/>
      <c r="AO10" s="26">
        <f t="shared" si="5"/>
        <v>0</v>
      </c>
      <c r="AP10" s="25">
        <v>0</v>
      </c>
      <c r="AQ10" s="25">
        <v>0</v>
      </c>
      <c r="AR10" s="25">
        <v>0</v>
      </c>
      <c r="AS10" s="129"/>
      <c r="AT10" s="26">
        <f t="shared" si="6"/>
        <v>0</v>
      </c>
      <c r="AU10" s="25">
        <v>0</v>
      </c>
      <c r="AV10" s="25">
        <v>0</v>
      </c>
      <c r="AW10" s="25">
        <v>0</v>
      </c>
      <c r="AX10" s="129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3"/>
      <c r="BE10" s="26">
        <f t="shared" si="9"/>
        <v>0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4</v>
      </c>
      <c r="DK10" s="81">
        <f t="shared" si="18"/>
        <v>0</v>
      </c>
      <c r="DL10" s="33">
        <f t="shared" si="19"/>
        <v>0</v>
      </c>
      <c r="DM10" s="34">
        <f t="shared" si="20"/>
        <v>4</v>
      </c>
      <c r="DN10" s="33">
        <f t="shared" si="21"/>
        <v>0</v>
      </c>
      <c r="DO10" s="33">
        <f t="shared" si="22"/>
        <v>0</v>
      </c>
      <c r="DP10" s="34">
        <f t="shared" si="23"/>
        <v>4</v>
      </c>
      <c r="DQ10" s="35">
        <f t="shared" si="24"/>
        <v>0</v>
      </c>
      <c r="DR10" s="35">
        <f t="shared" si="25"/>
        <v>0</v>
      </c>
      <c r="DS10" s="34">
        <f t="shared" si="26"/>
        <v>4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classi!B42</f>
        <v>-</v>
      </c>
      <c r="E11" s="37"/>
      <c r="F11" s="23">
        <f>classi!C42</f>
        <v>0</v>
      </c>
      <c r="G11" s="23">
        <f>classi!D42</f>
        <v>0</v>
      </c>
      <c r="H11" s="238">
        <f>classi!G42</f>
        <v>0</v>
      </c>
      <c r="I11" s="229"/>
      <c r="J11" s="37"/>
      <c r="K11" s="37"/>
      <c r="L11" s="25">
        <v>0</v>
      </c>
      <c r="M11" s="25">
        <v>0</v>
      </c>
      <c r="N11" s="25">
        <v>0</v>
      </c>
      <c r="O11" s="129"/>
      <c r="P11" s="26">
        <f t="shared" si="0"/>
        <v>0</v>
      </c>
      <c r="Q11" s="25">
        <v>0</v>
      </c>
      <c r="R11" s="25">
        <v>0</v>
      </c>
      <c r="S11" s="25">
        <v>0</v>
      </c>
      <c r="T11" s="129"/>
      <c r="U11" s="26">
        <f t="shared" si="1"/>
        <v>0</v>
      </c>
      <c r="V11" s="25">
        <v>0</v>
      </c>
      <c r="W11" s="25">
        <v>0</v>
      </c>
      <c r="X11" s="25">
        <v>0</v>
      </c>
      <c r="Y11" s="129"/>
      <c r="Z11" s="26">
        <f t="shared" si="2"/>
        <v>0</v>
      </c>
      <c r="AA11" s="25">
        <v>0</v>
      </c>
      <c r="AB11" s="25">
        <v>0</v>
      </c>
      <c r="AC11" s="25">
        <v>0</v>
      </c>
      <c r="AD11" s="129"/>
      <c r="AE11" s="26">
        <f t="shared" si="3"/>
        <v>0</v>
      </c>
      <c r="AF11" s="25">
        <v>0</v>
      </c>
      <c r="AG11" s="25">
        <v>0</v>
      </c>
      <c r="AH11" s="25">
        <v>0</v>
      </c>
      <c r="AI11" s="129"/>
      <c r="AJ11" s="26">
        <f t="shared" si="4"/>
        <v>0</v>
      </c>
      <c r="AK11" s="25">
        <v>0</v>
      </c>
      <c r="AL11" s="25">
        <v>0</v>
      </c>
      <c r="AM11" s="25">
        <v>0</v>
      </c>
      <c r="AN11" s="129"/>
      <c r="AO11" s="26">
        <f t="shared" si="5"/>
        <v>0</v>
      </c>
      <c r="AP11" s="25">
        <v>0</v>
      </c>
      <c r="AQ11" s="25">
        <v>0</v>
      </c>
      <c r="AR11" s="25">
        <v>0</v>
      </c>
      <c r="AS11" s="129"/>
      <c r="AT11" s="26">
        <f t="shared" si="6"/>
        <v>0</v>
      </c>
      <c r="AU11" s="25">
        <v>0</v>
      </c>
      <c r="AV11" s="25">
        <v>0</v>
      </c>
      <c r="AW11" s="25">
        <v>0</v>
      </c>
      <c r="AX11" s="129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4</v>
      </c>
      <c r="DK11" s="81">
        <f t="shared" si="18"/>
        <v>0</v>
      </c>
      <c r="DL11" s="33">
        <f t="shared" si="19"/>
        <v>0</v>
      </c>
      <c r="DM11" s="34">
        <f t="shared" si="20"/>
        <v>4</v>
      </c>
      <c r="DN11" s="33">
        <f t="shared" si="21"/>
        <v>0</v>
      </c>
      <c r="DO11" s="33">
        <f t="shared" si="22"/>
        <v>0</v>
      </c>
      <c r="DP11" s="34">
        <f t="shared" si="23"/>
        <v>4</v>
      </c>
      <c r="DQ11" s="35">
        <f t="shared" si="24"/>
        <v>0</v>
      </c>
      <c r="DR11" s="35">
        <f t="shared" si="25"/>
        <v>0</v>
      </c>
      <c r="DS11" s="34">
        <f t="shared" si="26"/>
        <v>4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classi!B43</f>
        <v>-</v>
      </c>
      <c r="E12" s="37"/>
      <c r="F12" s="23">
        <f>classi!C43</f>
        <v>0</v>
      </c>
      <c r="G12" s="23">
        <f>classi!D43</f>
        <v>0</v>
      </c>
      <c r="H12" s="238">
        <f>classi!G43</f>
        <v>0</v>
      </c>
      <c r="I12" s="229"/>
      <c r="J12" s="37"/>
      <c r="K12" s="37"/>
      <c r="L12" s="25">
        <v>0</v>
      </c>
      <c r="M12" s="25">
        <v>0</v>
      </c>
      <c r="N12" s="25">
        <v>0</v>
      </c>
      <c r="O12" s="129"/>
      <c r="P12" s="26">
        <f t="shared" si="0"/>
        <v>0</v>
      </c>
      <c r="Q12" s="25">
        <v>0</v>
      </c>
      <c r="R12" s="25">
        <v>0</v>
      </c>
      <c r="S12" s="25">
        <v>0</v>
      </c>
      <c r="T12" s="129"/>
      <c r="U12" s="26">
        <f t="shared" si="1"/>
        <v>0</v>
      </c>
      <c r="V12" s="25">
        <v>0</v>
      </c>
      <c r="W12" s="25">
        <v>0</v>
      </c>
      <c r="X12" s="25">
        <v>0</v>
      </c>
      <c r="Y12" s="129"/>
      <c r="Z12" s="26">
        <f t="shared" si="2"/>
        <v>0</v>
      </c>
      <c r="AA12" s="25">
        <v>0</v>
      </c>
      <c r="AB12" s="25">
        <v>0</v>
      </c>
      <c r="AC12" s="25">
        <v>0</v>
      </c>
      <c r="AD12" s="129"/>
      <c r="AE12" s="26">
        <f t="shared" si="3"/>
        <v>0</v>
      </c>
      <c r="AF12" s="25">
        <v>0</v>
      </c>
      <c r="AG12" s="25">
        <v>0</v>
      </c>
      <c r="AH12" s="25">
        <v>0</v>
      </c>
      <c r="AI12" s="129"/>
      <c r="AJ12" s="26">
        <f t="shared" si="4"/>
        <v>0</v>
      </c>
      <c r="AK12" s="25">
        <v>0</v>
      </c>
      <c r="AL12" s="25">
        <v>0</v>
      </c>
      <c r="AM12" s="25">
        <v>0</v>
      </c>
      <c r="AN12" s="129"/>
      <c r="AO12" s="26">
        <f t="shared" si="5"/>
        <v>0</v>
      </c>
      <c r="AP12" s="25">
        <v>0</v>
      </c>
      <c r="AQ12" s="25">
        <v>0</v>
      </c>
      <c r="AR12" s="25">
        <v>0</v>
      </c>
      <c r="AS12" s="129"/>
      <c r="AT12" s="26">
        <f t="shared" si="6"/>
        <v>0</v>
      </c>
      <c r="AU12" s="25">
        <v>0</v>
      </c>
      <c r="AV12" s="25">
        <v>0</v>
      </c>
      <c r="AW12" s="25">
        <v>0</v>
      </c>
      <c r="AX12" s="129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4</v>
      </c>
      <c r="DK12" s="81">
        <f t="shared" si="18"/>
        <v>0</v>
      </c>
      <c r="DL12" s="33">
        <f t="shared" si="19"/>
        <v>0</v>
      </c>
      <c r="DM12" s="34">
        <f t="shared" si="20"/>
        <v>4</v>
      </c>
      <c r="DN12" s="33">
        <f t="shared" si="21"/>
        <v>0</v>
      </c>
      <c r="DO12" s="33">
        <f t="shared" si="22"/>
        <v>0</v>
      </c>
      <c r="DP12" s="34">
        <f t="shared" si="23"/>
        <v>4</v>
      </c>
      <c r="DQ12" s="35">
        <f t="shared" si="24"/>
        <v>0</v>
      </c>
      <c r="DR12" s="35">
        <f t="shared" si="25"/>
        <v>0</v>
      </c>
      <c r="DS12" s="34">
        <f t="shared" si="26"/>
        <v>4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classi!B44</f>
        <v>-</v>
      </c>
      <c r="E13" s="37"/>
      <c r="F13" s="23">
        <f>classi!C44</f>
        <v>0</v>
      </c>
      <c r="G13" s="23">
        <f>classi!D44</f>
        <v>0</v>
      </c>
      <c r="H13" s="238">
        <f>classi!G44</f>
        <v>0</v>
      </c>
      <c r="I13" s="229"/>
      <c r="J13" s="37"/>
      <c r="K13" s="37"/>
      <c r="L13" s="25">
        <v>0</v>
      </c>
      <c r="M13" s="25">
        <v>0</v>
      </c>
      <c r="N13" s="25">
        <v>0</v>
      </c>
      <c r="O13" s="129"/>
      <c r="P13" s="26">
        <f t="shared" si="0"/>
        <v>0</v>
      </c>
      <c r="Q13" s="25">
        <v>0</v>
      </c>
      <c r="R13" s="25">
        <v>0</v>
      </c>
      <c r="S13" s="25">
        <v>0</v>
      </c>
      <c r="T13" s="129"/>
      <c r="U13" s="26">
        <f t="shared" si="1"/>
        <v>0</v>
      </c>
      <c r="V13" s="25">
        <v>0</v>
      </c>
      <c r="W13" s="25">
        <v>0</v>
      </c>
      <c r="X13" s="25">
        <v>0</v>
      </c>
      <c r="Y13" s="129"/>
      <c r="Z13" s="26">
        <f t="shared" si="2"/>
        <v>0</v>
      </c>
      <c r="AA13" s="25">
        <v>0</v>
      </c>
      <c r="AB13" s="25">
        <v>0</v>
      </c>
      <c r="AC13" s="25">
        <v>0</v>
      </c>
      <c r="AD13" s="129"/>
      <c r="AE13" s="26">
        <f t="shared" si="3"/>
        <v>0</v>
      </c>
      <c r="AF13" s="25">
        <v>0</v>
      </c>
      <c r="AG13" s="25">
        <v>0</v>
      </c>
      <c r="AH13" s="25">
        <v>0</v>
      </c>
      <c r="AI13" s="129"/>
      <c r="AJ13" s="26">
        <f t="shared" si="4"/>
        <v>0</v>
      </c>
      <c r="AK13" s="25">
        <v>0</v>
      </c>
      <c r="AL13" s="25">
        <v>0</v>
      </c>
      <c r="AM13" s="25">
        <v>0</v>
      </c>
      <c r="AN13" s="129"/>
      <c r="AO13" s="26">
        <f t="shared" si="5"/>
        <v>0</v>
      </c>
      <c r="AP13" s="25">
        <v>0</v>
      </c>
      <c r="AQ13" s="25">
        <v>0</v>
      </c>
      <c r="AR13" s="25">
        <v>0</v>
      </c>
      <c r="AS13" s="129"/>
      <c r="AT13" s="26">
        <f t="shared" si="6"/>
        <v>0</v>
      </c>
      <c r="AU13" s="25">
        <v>0</v>
      </c>
      <c r="AV13" s="25">
        <v>0</v>
      </c>
      <c r="AW13" s="25">
        <v>0</v>
      </c>
      <c r="AX13" s="129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4</v>
      </c>
      <c r="DK13" s="81">
        <f t="shared" si="18"/>
        <v>0</v>
      </c>
      <c r="DL13" s="33">
        <f t="shared" si="19"/>
        <v>0</v>
      </c>
      <c r="DM13" s="34">
        <f t="shared" si="20"/>
        <v>4</v>
      </c>
      <c r="DN13" s="33">
        <f t="shared" si="21"/>
        <v>0</v>
      </c>
      <c r="DO13" s="33">
        <f t="shared" si="22"/>
        <v>0</v>
      </c>
      <c r="DP13" s="34">
        <f t="shared" si="23"/>
        <v>4</v>
      </c>
      <c r="DQ13" s="35">
        <f t="shared" si="24"/>
        <v>0</v>
      </c>
      <c r="DR13" s="35">
        <f t="shared" si="25"/>
        <v>0</v>
      </c>
      <c r="DS13" s="34">
        <f t="shared" si="26"/>
        <v>4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classi!B45</f>
        <v>-</v>
      </c>
      <c r="E14" s="37"/>
      <c r="F14" s="23">
        <f>classi!C45</f>
        <v>0</v>
      </c>
      <c r="G14" s="23">
        <f>classi!D45</f>
        <v>0</v>
      </c>
      <c r="H14" s="238">
        <f>classi!G45</f>
        <v>0</v>
      </c>
      <c r="I14" s="229"/>
      <c r="J14" s="37"/>
      <c r="K14" s="37"/>
      <c r="L14" s="25">
        <v>0</v>
      </c>
      <c r="M14" s="25">
        <v>0</v>
      </c>
      <c r="N14" s="25">
        <v>0</v>
      </c>
      <c r="O14" s="129"/>
      <c r="P14" s="26">
        <f t="shared" si="0"/>
        <v>0</v>
      </c>
      <c r="Q14" s="25">
        <v>0</v>
      </c>
      <c r="R14" s="25">
        <v>0</v>
      </c>
      <c r="S14" s="25">
        <v>0</v>
      </c>
      <c r="T14" s="129"/>
      <c r="U14" s="26">
        <f t="shared" si="1"/>
        <v>0</v>
      </c>
      <c r="V14" s="25">
        <v>0</v>
      </c>
      <c r="W14" s="25">
        <v>0</v>
      </c>
      <c r="X14" s="25">
        <v>0</v>
      </c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>
        <v>0</v>
      </c>
      <c r="AI14" s="129"/>
      <c r="AJ14" s="26">
        <f t="shared" si="4"/>
        <v>0</v>
      </c>
      <c r="AK14" s="25">
        <v>0</v>
      </c>
      <c r="AL14" s="25">
        <v>0</v>
      </c>
      <c r="AM14" s="25">
        <v>0</v>
      </c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4</v>
      </c>
      <c r="DK14" s="81">
        <f t="shared" si="18"/>
        <v>0</v>
      </c>
      <c r="DL14" s="33">
        <f t="shared" si="19"/>
        <v>0</v>
      </c>
      <c r="DM14" s="34">
        <f t="shared" si="20"/>
        <v>4</v>
      </c>
      <c r="DN14" s="33">
        <f t="shared" si="21"/>
        <v>0</v>
      </c>
      <c r="DO14" s="33">
        <f t="shared" si="22"/>
        <v>0</v>
      </c>
      <c r="DP14" s="34">
        <f t="shared" si="23"/>
        <v>4</v>
      </c>
      <c r="DQ14" s="35">
        <f t="shared" si="24"/>
        <v>0</v>
      </c>
      <c r="DR14" s="35">
        <f t="shared" si="25"/>
        <v>0</v>
      </c>
      <c r="DS14" s="34">
        <f t="shared" si="26"/>
        <v>4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classi!B46</f>
        <v>-</v>
      </c>
      <c r="E15" s="37"/>
      <c r="F15" s="23">
        <f>classi!C46</f>
        <v>0</v>
      </c>
      <c r="G15" s="23">
        <f>classi!D46</f>
        <v>0</v>
      </c>
      <c r="H15" s="238">
        <f>classi!G46</f>
        <v>0</v>
      </c>
      <c r="I15" s="229"/>
      <c r="J15" s="37"/>
      <c r="K15" s="37"/>
      <c r="L15" s="25">
        <v>0</v>
      </c>
      <c r="M15" s="25">
        <v>0</v>
      </c>
      <c r="N15" s="25">
        <v>0</v>
      </c>
      <c r="O15" s="129"/>
      <c r="P15" s="26">
        <f t="shared" si="0"/>
        <v>0</v>
      </c>
      <c r="Q15" s="25">
        <v>0</v>
      </c>
      <c r="R15" s="25">
        <v>0</v>
      </c>
      <c r="S15" s="25">
        <v>0</v>
      </c>
      <c r="T15" s="129"/>
      <c r="U15" s="26">
        <f t="shared" si="1"/>
        <v>0</v>
      </c>
      <c r="V15" s="25">
        <v>0</v>
      </c>
      <c r="W15" s="25">
        <v>0</v>
      </c>
      <c r="X15" s="25">
        <v>0</v>
      </c>
      <c r="Y15" s="129"/>
      <c r="Z15" s="26">
        <f t="shared" si="2"/>
        <v>0</v>
      </c>
      <c r="AA15" s="25">
        <v>0</v>
      </c>
      <c r="AB15" s="25">
        <v>0</v>
      </c>
      <c r="AC15" s="25">
        <v>0</v>
      </c>
      <c r="AD15" s="129"/>
      <c r="AE15" s="26">
        <f t="shared" si="3"/>
        <v>0</v>
      </c>
      <c r="AF15" s="25">
        <v>0</v>
      </c>
      <c r="AG15" s="25">
        <v>0</v>
      </c>
      <c r="AH15" s="25">
        <v>0</v>
      </c>
      <c r="AI15" s="129"/>
      <c r="AJ15" s="26">
        <f t="shared" si="4"/>
        <v>0</v>
      </c>
      <c r="AK15" s="25">
        <v>0</v>
      </c>
      <c r="AL15" s="25">
        <v>0</v>
      </c>
      <c r="AM15" s="25">
        <v>0</v>
      </c>
      <c r="AN15" s="129"/>
      <c r="AO15" s="26">
        <f t="shared" si="5"/>
        <v>0</v>
      </c>
      <c r="AP15" s="25">
        <v>0</v>
      </c>
      <c r="AQ15" s="25">
        <v>0</v>
      </c>
      <c r="AR15" s="25">
        <v>0</v>
      </c>
      <c r="AS15" s="129"/>
      <c r="AT15" s="26">
        <f t="shared" si="6"/>
        <v>0</v>
      </c>
      <c r="AU15" s="25">
        <v>0</v>
      </c>
      <c r="AV15" s="25">
        <v>0</v>
      </c>
      <c r="AW15" s="25">
        <v>0</v>
      </c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4</v>
      </c>
      <c r="DK15" s="81">
        <f t="shared" si="18"/>
        <v>0</v>
      </c>
      <c r="DL15" s="33">
        <f t="shared" si="19"/>
        <v>0</v>
      </c>
      <c r="DM15" s="34">
        <f t="shared" si="20"/>
        <v>4</v>
      </c>
      <c r="DN15" s="33">
        <f t="shared" si="21"/>
        <v>0</v>
      </c>
      <c r="DO15" s="33">
        <f t="shared" si="22"/>
        <v>0</v>
      </c>
      <c r="DP15" s="34">
        <f t="shared" si="23"/>
        <v>4</v>
      </c>
      <c r="DQ15" s="35">
        <f t="shared" si="24"/>
        <v>0</v>
      </c>
      <c r="DR15" s="35">
        <f t="shared" si="25"/>
        <v>0</v>
      </c>
      <c r="DS15" s="34">
        <f t="shared" si="26"/>
        <v>4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classi!B47</f>
        <v>-</v>
      </c>
      <c r="E16" s="37"/>
      <c r="F16" s="23">
        <f>classi!C47</f>
        <v>0</v>
      </c>
      <c r="G16" s="23">
        <f>classi!D47</f>
        <v>0</v>
      </c>
      <c r="H16" s="238">
        <f>classi!G47</f>
        <v>0</v>
      </c>
      <c r="I16" s="229"/>
      <c r="J16" s="37"/>
      <c r="K16" s="37"/>
      <c r="L16" s="25">
        <v>0</v>
      </c>
      <c r="M16" s="25">
        <v>0</v>
      </c>
      <c r="N16" s="25">
        <v>0</v>
      </c>
      <c r="O16" s="129"/>
      <c r="P16" s="26">
        <f t="shared" si="0"/>
        <v>0</v>
      </c>
      <c r="Q16" s="25">
        <v>0</v>
      </c>
      <c r="R16" s="25">
        <v>0</v>
      </c>
      <c r="S16" s="25">
        <v>0</v>
      </c>
      <c r="T16" s="129"/>
      <c r="U16" s="26">
        <f t="shared" si="1"/>
        <v>0</v>
      </c>
      <c r="V16" s="25">
        <v>0</v>
      </c>
      <c r="W16" s="25">
        <v>0</v>
      </c>
      <c r="X16" s="25">
        <v>0</v>
      </c>
      <c r="Y16" s="129"/>
      <c r="Z16" s="26">
        <f t="shared" si="2"/>
        <v>0</v>
      </c>
      <c r="AA16" s="25">
        <v>0</v>
      </c>
      <c r="AB16" s="25">
        <v>0</v>
      </c>
      <c r="AC16" s="25">
        <v>0</v>
      </c>
      <c r="AD16" s="129"/>
      <c r="AE16" s="26">
        <f t="shared" si="3"/>
        <v>0</v>
      </c>
      <c r="AF16" s="25">
        <v>0</v>
      </c>
      <c r="AG16" s="25">
        <v>0</v>
      </c>
      <c r="AH16" s="25">
        <v>0</v>
      </c>
      <c r="AI16" s="129"/>
      <c r="AJ16" s="26">
        <f t="shared" si="4"/>
        <v>0</v>
      </c>
      <c r="AK16" s="25">
        <v>0</v>
      </c>
      <c r="AL16" s="25">
        <v>0</v>
      </c>
      <c r="AM16" s="25">
        <v>0</v>
      </c>
      <c r="AN16" s="129"/>
      <c r="AO16" s="26">
        <f t="shared" si="5"/>
        <v>0</v>
      </c>
      <c r="AP16" s="25">
        <v>0</v>
      </c>
      <c r="AQ16" s="25">
        <v>0</v>
      </c>
      <c r="AR16" s="25">
        <v>0</v>
      </c>
      <c r="AS16" s="129"/>
      <c r="AT16" s="26">
        <f t="shared" si="6"/>
        <v>0</v>
      </c>
      <c r="AU16" s="25">
        <v>0</v>
      </c>
      <c r="AV16" s="25">
        <v>0</v>
      </c>
      <c r="AW16" s="25">
        <v>0</v>
      </c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3"/>
      <c r="BE16" s="26">
        <f t="shared" si="9"/>
        <v>0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4</v>
      </c>
      <c r="DK16" s="81">
        <f t="shared" si="18"/>
        <v>0</v>
      </c>
      <c r="DL16" s="33">
        <f t="shared" si="19"/>
        <v>0</v>
      </c>
      <c r="DM16" s="34">
        <f t="shared" si="20"/>
        <v>4</v>
      </c>
      <c r="DN16" s="33">
        <f t="shared" si="21"/>
        <v>0</v>
      </c>
      <c r="DO16" s="33">
        <f t="shared" si="22"/>
        <v>0</v>
      </c>
      <c r="DP16" s="34">
        <f t="shared" si="23"/>
        <v>4</v>
      </c>
      <c r="DQ16" s="35">
        <f t="shared" si="24"/>
        <v>0</v>
      </c>
      <c r="DR16" s="35">
        <f t="shared" si="25"/>
        <v>0</v>
      </c>
      <c r="DS16" s="34">
        <f t="shared" si="26"/>
        <v>4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classi!B48</f>
        <v>-</v>
      </c>
      <c r="E17" s="37"/>
      <c r="F17" s="23">
        <f>classi!C48</f>
        <v>0</v>
      </c>
      <c r="G17" s="23">
        <f>classi!D48</f>
        <v>0</v>
      </c>
      <c r="H17" s="238">
        <f>classi!G48</f>
        <v>0</v>
      </c>
      <c r="I17" s="229"/>
      <c r="J17" s="37"/>
      <c r="K17" s="37"/>
      <c r="L17" s="25">
        <v>0</v>
      </c>
      <c r="M17" s="25">
        <v>0</v>
      </c>
      <c r="N17" s="25">
        <v>0</v>
      </c>
      <c r="O17" s="129"/>
      <c r="P17" s="26">
        <f t="shared" si="0"/>
        <v>0</v>
      </c>
      <c r="Q17" s="25">
        <v>0</v>
      </c>
      <c r="R17" s="25">
        <v>0</v>
      </c>
      <c r="S17" s="25">
        <v>0</v>
      </c>
      <c r="T17" s="129"/>
      <c r="U17" s="26">
        <f t="shared" si="1"/>
        <v>0</v>
      </c>
      <c r="V17" s="25">
        <v>0</v>
      </c>
      <c r="W17" s="25">
        <v>0</v>
      </c>
      <c r="X17" s="25">
        <v>0</v>
      </c>
      <c r="Y17" s="129"/>
      <c r="Z17" s="26">
        <f t="shared" si="2"/>
        <v>0</v>
      </c>
      <c r="AA17" s="25">
        <v>0</v>
      </c>
      <c r="AB17" s="25">
        <v>0</v>
      </c>
      <c r="AC17" s="25">
        <v>0</v>
      </c>
      <c r="AD17" s="129"/>
      <c r="AE17" s="26">
        <f t="shared" si="3"/>
        <v>0</v>
      </c>
      <c r="AF17" s="25">
        <v>0</v>
      </c>
      <c r="AG17" s="25">
        <v>0</v>
      </c>
      <c r="AH17" s="25">
        <v>0</v>
      </c>
      <c r="AI17" s="129"/>
      <c r="AJ17" s="26">
        <f t="shared" si="4"/>
        <v>0</v>
      </c>
      <c r="AK17" s="25">
        <v>0</v>
      </c>
      <c r="AL17" s="25">
        <v>0</v>
      </c>
      <c r="AM17" s="25">
        <v>0</v>
      </c>
      <c r="AN17" s="129"/>
      <c r="AO17" s="26">
        <f t="shared" si="5"/>
        <v>0</v>
      </c>
      <c r="AP17" s="25">
        <v>0</v>
      </c>
      <c r="AQ17" s="25">
        <v>0</v>
      </c>
      <c r="AR17" s="25">
        <v>0</v>
      </c>
      <c r="AS17" s="129"/>
      <c r="AT17" s="26">
        <f t="shared" si="6"/>
        <v>0</v>
      </c>
      <c r="AU17" s="25">
        <v>0</v>
      </c>
      <c r="AV17" s="25">
        <v>0</v>
      </c>
      <c r="AW17" s="25">
        <v>0</v>
      </c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4</v>
      </c>
      <c r="DK17" s="81">
        <f t="shared" si="18"/>
        <v>0</v>
      </c>
      <c r="DL17" s="33">
        <f t="shared" si="19"/>
        <v>0</v>
      </c>
      <c r="DM17" s="34">
        <f t="shared" si="20"/>
        <v>4</v>
      </c>
      <c r="DN17" s="33">
        <f t="shared" si="21"/>
        <v>0</v>
      </c>
      <c r="DO17" s="33">
        <f t="shared" si="22"/>
        <v>0</v>
      </c>
      <c r="DP17" s="34">
        <f t="shared" si="23"/>
        <v>4</v>
      </c>
      <c r="DQ17" s="35">
        <f t="shared" si="24"/>
        <v>0</v>
      </c>
      <c r="DR17" s="35">
        <f t="shared" si="25"/>
        <v>0</v>
      </c>
      <c r="DS17" s="34">
        <f t="shared" si="26"/>
        <v>4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classi!B49</f>
        <v>-</v>
      </c>
      <c r="E18" s="37"/>
      <c r="F18" s="23">
        <f>classi!C49</f>
        <v>0</v>
      </c>
      <c r="G18" s="23">
        <f>classi!D49</f>
        <v>0</v>
      </c>
      <c r="H18" s="238">
        <f>classi!G49</f>
        <v>0</v>
      </c>
      <c r="I18" s="229"/>
      <c r="J18" s="37"/>
      <c r="K18" s="37"/>
      <c r="L18" s="25">
        <v>0</v>
      </c>
      <c r="M18" s="25">
        <v>0</v>
      </c>
      <c r="N18" s="25">
        <v>0</v>
      </c>
      <c r="O18" s="129"/>
      <c r="P18" s="26">
        <f t="shared" si="0"/>
        <v>0</v>
      </c>
      <c r="Q18" s="25">
        <v>0</v>
      </c>
      <c r="R18" s="25">
        <v>0</v>
      </c>
      <c r="S18" s="25">
        <v>0</v>
      </c>
      <c r="T18" s="129"/>
      <c r="U18" s="26">
        <f t="shared" si="1"/>
        <v>0</v>
      </c>
      <c r="V18" s="25">
        <v>0</v>
      </c>
      <c r="W18" s="25">
        <v>0</v>
      </c>
      <c r="X18" s="25">
        <v>0</v>
      </c>
      <c r="Y18" s="129"/>
      <c r="Z18" s="26">
        <f t="shared" si="2"/>
        <v>0</v>
      </c>
      <c r="AA18" s="25">
        <v>0</v>
      </c>
      <c r="AB18" s="25">
        <v>0</v>
      </c>
      <c r="AC18" s="25">
        <v>0</v>
      </c>
      <c r="AD18" s="129"/>
      <c r="AE18" s="26">
        <f t="shared" si="3"/>
        <v>0</v>
      </c>
      <c r="AF18" s="25">
        <v>0</v>
      </c>
      <c r="AG18" s="25">
        <v>0</v>
      </c>
      <c r="AH18" s="25">
        <v>0</v>
      </c>
      <c r="AI18" s="129"/>
      <c r="AJ18" s="26">
        <f t="shared" si="4"/>
        <v>0</v>
      </c>
      <c r="AK18" s="25">
        <v>0</v>
      </c>
      <c r="AL18" s="25">
        <v>0</v>
      </c>
      <c r="AM18" s="25">
        <v>0</v>
      </c>
      <c r="AN18" s="129"/>
      <c r="AO18" s="26">
        <f t="shared" si="5"/>
        <v>0</v>
      </c>
      <c r="AP18" s="25">
        <v>0</v>
      </c>
      <c r="AQ18" s="25">
        <v>0</v>
      </c>
      <c r="AR18" s="25">
        <v>0</v>
      </c>
      <c r="AS18" s="129"/>
      <c r="AT18" s="26">
        <f t="shared" si="6"/>
        <v>0</v>
      </c>
      <c r="AU18" s="25">
        <v>0</v>
      </c>
      <c r="AV18" s="25">
        <v>0</v>
      </c>
      <c r="AW18" s="25">
        <v>0</v>
      </c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3"/>
      <c r="BE18" s="26">
        <f t="shared" si="9"/>
        <v>0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4</v>
      </c>
      <c r="DK18" s="81">
        <f t="shared" si="18"/>
        <v>0</v>
      </c>
      <c r="DL18" s="33">
        <f t="shared" si="19"/>
        <v>0</v>
      </c>
      <c r="DM18" s="34">
        <f t="shared" si="20"/>
        <v>4</v>
      </c>
      <c r="DN18" s="33">
        <f t="shared" si="21"/>
        <v>0</v>
      </c>
      <c r="DO18" s="33">
        <f t="shared" si="22"/>
        <v>0</v>
      </c>
      <c r="DP18" s="34">
        <f t="shared" si="23"/>
        <v>4</v>
      </c>
      <c r="DQ18" s="35">
        <f t="shared" si="24"/>
        <v>0</v>
      </c>
      <c r="DR18" s="35">
        <f t="shared" si="25"/>
        <v>0</v>
      </c>
      <c r="DS18" s="34">
        <f t="shared" si="26"/>
        <v>4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classi!B50</f>
        <v>-</v>
      </c>
      <c r="E19" s="37"/>
      <c r="F19" s="23">
        <f>classi!C50</f>
        <v>0</v>
      </c>
      <c r="G19" s="23">
        <f>classi!D50</f>
        <v>0</v>
      </c>
      <c r="H19" s="238">
        <f>classi!G50</f>
        <v>0</v>
      </c>
      <c r="I19" s="229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4</v>
      </c>
      <c r="DK19" s="81">
        <f t="shared" si="18"/>
        <v>0</v>
      </c>
      <c r="DL19" s="33">
        <f t="shared" si="19"/>
        <v>0</v>
      </c>
      <c r="DM19" s="34">
        <f t="shared" si="20"/>
        <v>4</v>
      </c>
      <c r="DN19" s="33">
        <f t="shared" si="21"/>
        <v>0</v>
      </c>
      <c r="DO19" s="33">
        <f t="shared" si="22"/>
        <v>0</v>
      </c>
      <c r="DP19" s="34">
        <f t="shared" si="23"/>
        <v>4</v>
      </c>
      <c r="DQ19" s="35">
        <f t="shared" si="24"/>
        <v>0</v>
      </c>
      <c r="DR19" s="35">
        <f t="shared" si="25"/>
        <v>0</v>
      </c>
      <c r="DS19" s="34">
        <f t="shared" si="26"/>
        <v>4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classi!B51</f>
        <v>-</v>
      </c>
      <c r="E20" s="37"/>
      <c r="F20" s="23">
        <f>classi!C51</f>
        <v>0</v>
      </c>
      <c r="G20" s="23">
        <f>classi!D51</f>
        <v>0</v>
      </c>
      <c r="H20" s="238">
        <f>classi!G51</f>
        <v>0</v>
      </c>
      <c r="I20" s="229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4</v>
      </c>
      <c r="DK20" s="81">
        <f t="shared" si="18"/>
        <v>0</v>
      </c>
      <c r="DL20" s="33">
        <f t="shared" si="19"/>
        <v>0</v>
      </c>
      <c r="DM20" s="34">
        <f t="shared" si="20"/>
        <v>4</v>
      </c>
      <c r="DN20" s="33">
        <f t="shared" si="21"/>
        <v>0</v>
      </c>
      <c r="DO20" s="33">
        <f t="shared" si="22"/>
        <v>0</v>
      </c>
      <c r="DP20" s="34">
        <f t="shared" si="23"/>
        <v>4</v>
      </c>
      <c r="DQ20" s="35">
        <f t="shared" si="24"/>
        <v>0</v>
      </c>
      <c r="DR20" s="35">
        <f t="shared" si="25"/>
        <v>0</v>
      </c>
      <c r="DS20" s="34">
        <f t="shared" si="26"/>
        <v>4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classi!B52</f>
        <v>-</v>
      </c>
      <c r="E21" s="37"/>
      <c r="F21" s="23">
        <f>classi!C52</f>
        <v>0</v>
      </c>
      <c r="G21" s="23">
        <f>classi!D52</f>
        <v>0</v>
      </c>
      <c r="H21" s="238">
        <f>classi!G52</f>
        <v>0</v>
      </c>
      <c r="I21" s="229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4</v>
      </c>
      <c r="DK21" s="81">
        <f t="shared" si="18"/>
        <v>0</v>
      </c>
      <c r="DL21" s="33">
        <f t="shared" si="19"/>
        <v>0</v>
      </c>
      <c r="DM21" s="34">
        <f t="shared" si="20"/>
        <v>4</v>
      </c>
      <c r="DN21" s="33">
        <f t="shared" si="21"/>
        <v>0</v>
      </c>
      <c r="DO21" s="33">
        <f t="shared" si="22"/>
        <v>0</v>
      </c>
      <c r="DP21" s="34">
        <f t="shared" si="23"/>
        <v>4</v>
      </c>
      <c r="DQ21" s="35">
        <f t="shared" si="24"/>
        <v>0</v>
      </c>
      <c r="DR21" s="35">
        <f t="shared" si="25"/>
        <v>0</v>
      </c>
      <c r="DS21" s="34">
        <f t="shared" si="26"/>
        <v>4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classi!B53</f>
        <v>-</v>
      </c>
      <c r="E22" s="37"/>
      <c r="F22" s="23">
        <f>classi!C53</f>
        <v>0</v>
      </c>
      <c r="G22" s="23">
        <f>classi!D53</f>
        <v>0</v>
      </c>
      <c r="H22" s="238">
        <f>classi!G53</f>
        <v>0</v>
      </c>
      <c r="I22" s="229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4</v>
      </c>
      <c r="DK22" s="81">
        <f t="shared" si="18"/>
        <v>0</v>
      </c>
      <c r="DL22" s="33">
        <f t="shared" si="19"/>
        <v>0</v>
      </c>
      <c r="DM22" s="34">
        <f t="shared" si="20"/>
        <v>4</v>
      </c>
      <c r="DN22" s="33">
        <f t="shared" si="21"/>
        <v>0</v>
      </c>
      <c r="DO22" s="33">
        <f t="shared" si="22"/>
        <v>0</v>
      </c>
      <c r="DP22" s="34">
        <f t="shared" si="23"/>
        <v>4</v>
      </c>
      <c r="DQ22" s="35">
        <f t="shared" si="24"/>
        <v>0</v>
      </c>
      <c r="DR22" s="35">
        <f t="shared" si="25"/>
        <v>0</v>
      </c>
      <c r="DS22" s="34">
        <f t="shared" si="26"/>
        <v>4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classi!B54</f>
        <v>-</v>
      </c>
      <c r="E23" s="39"/>
      <c r="F23" s="40">
        <f>classi!C54</f>
        <v>0</v>
      </c>
      <c r="G23" s="40">
        <f>classi!D54</f>
        <v>0</v>
      </c>
      <c r="H23" s="239">
        <f>classi!G54</f>
        <v>0</v>
      </c>
      <c r="I23" s="230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4</v>
      </c>
      <c r="DK23" s="83">
        <f t="shared" si="18"/>
        <v>0</v>
      </c>
      <c r="DL23" s="49">
        <f t="shared" si="19"/>
        <v>0</v>
      </c>
      <c r="DM23" s="84">
        <f t="shared" si="20"/>
        <v>4</v>
      </c>
      <c r="DN23" s="49">
        <f t="shared" si="21"/>
        <v>0</v>
      </c>
      <c r="DO23" s="49">
        <f t="shared" si="22"/>
        <v>0</v>
      </c>
      <c r="DP23" s="84">
        <f t="shared" si="23"/>
        <v>4</v>
      </c>
      <c r="DQ23" s="85">
        <f t="shared" si="24"/>
        <v>0</v>
      </c>
      <c r="DR23" s="85">
        <f t="shared" si="25"/>
        <v>0</v>
      </c>
      <c r="DS23" s="84">
        <f t="shared" si="26"/>
        <v>4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HTM 2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.75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silvia</v>
      </c>
      <c r="G29" s="102" t="str">
        <f>INDEX(G$1:G$23,MATCH(C29,$DW$1:$DW$23,0))</f>
        <v>terranova</v>
      </c>
      <c r="H29" s="102" t="str">
        <f>INDEX(H$1:H$23,MATCH(C29,$DW$1:$DW$23,0))</f>
        <v>magò</v>
      </c>
      <c r="I29" s="101"/>
      <c r="J29" s="101"/>
      <c r="K29" s="114"/>
      <c r="L29" s="116">
        <f>INDEX(P$1:P$23,MATCH(C29,$DW$1:$DW$23,0))</f>
        <v>20</v>
      </c>
      <c r="M29" s="103">
        <f>INDEX(U$1:U$23,MATCH(C29,$DW$1:$DW$23,0))</f>
        <v>18.333333333333332</v>
      </c>
      <c r="N29" s="103">
        <f>INDEX(Z$1:Z$23,MATCH(C29,$DW$1:$DW$23,0))</f>
        <v>19.666666666666668</v>
      </c>
      <c r="O29" s="119">
        <f>INDEX(AE$1:AE$23,MATCH(C29,$DW$1:$DW$23,0))</f>
        <v>20.666666666666668</v>
      </c>
      <c r="P29" s="116">
        <f>INDEX(AJ$1:AJ$23,MATCH(C29,$DW$1:$DW$23,0))</f>
        <v>18.666666666666668</v>
      </c>
      <c r="Q29" s="103">
        <f>INDEX(AO$1:AO$23,MATCH(C29,$DW$1:$DW$23,0))</f>
        <v>19</v>
      </c>
      <c r="R29" s="103">
        <f>INDEX(AT$1:AT$23,MATCH(C29,$DW$1:$DW$23,0))</f>
        <v>19</v>
      </c>
      <c r="S29" s="119">
        <f>INDEX(AY$1:AY$23,MATCH(C29,$DW$1:$DW$23,0))</f>
        <v>18</v>
      </c>
      <c r="T29" s="131">
        <f>INDEX(AZ$1:AZ$23,MATCH(C29,$DW$1:$DW$23,0))</f>
        <v>153.33333333333334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254">
        <f>INDEX(DI$1:DI$23,MATCH(C29,$DW$1:$DW$23,0))</f>
        <v>153.33333333333334</v>
      </c>
      <c r="AD29" s="105">
        <f>INDEX(D$1:D$23,MATCH(C29,$DW$1:$DW$23,0))</f>
        <v>103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37" ht="13.5" thickBot="1">
      <c r="C30" s="56">
        <v>2</v>
      </c>
      <c r="D30" s="100">
        <f>IF(AA30="-",INDEX(DV$1:DV$23,MATCH(C30,$DW$1:$DW$23,0)),AA30)</f>
        <v>2</v>
      </c>
      <c r="E30" s="101"/>
      <c r="F30" s="102" t="str">
        <f>INDEX(F$1:F$23,MATCH(C30,$DW$1:$DW$23,0))</f>
        <v>liliana</v>
      </c>
      <c r="G30" s="102" t="str">
        <f>INDEX(G$1:G$23,MATCH(C30,$DW$1:$DW$23,0))</f>
        <v>bruno</v>
      </c>
      <c r="H30" s="102" t="str">
        <f>INDEX(H$1:H$23,MATCH(C30,$DW$1:$DW$23,0))</f>
        <v>duca</v>
      </c>
      <c r="I30" s="101"/>
      <c r="J30" s="101"/>
      <c r="K30" s="114"/>
      <c r="L30" s="116">
        <f>INDEX(P$1:P$23,MATCH(C30,$DW$1:$DW$23,0))</f>
        <v>18.666666666666668</v>
      </c>
      <c r="M30" s="103">
        <f>INDEX(U$1:U$23,MATCH(C30,$DW$1:$DW$23,0))</f>
        <v>19.666666666666668</v>
      </c>
      <c r="N30" s="103">
        <f>INDEX(Z$1:Z$23,MATCH(C30,$DW$1:$DW$23,0))</f>
        <v>18.666666666666668</v>
      </c>
      <c r="O30" s="119">
        <f>INDEX(AE$1:AE$23,MATCH(C30,$DW$1:$DW$23,0))</f>
        <v>20.666666666666668</v>
      </c>
      <c r="P30" s="116">
        <f>INDEX(AJ$1:AJ$23,MATCH(C30,$DW$1:$DW$23,0))</f>
        <v>17.333333333333332</v>
      </c>
      <c r="Q30" s="103">
        <f>INDEX(AO$1:AO$23,MATCH(C30,$DW$1:$DW$23,0))</f>
        <v>18</v>
      </c>
      <c r="R30" s="103">
        <f>INDEX(AT$1:AT$23,MATCH(C30,$DW$1:$DW$23,0))</f>
        <v>20.666666666666668</v>
      </c>
      <c r="S30" s="119">
        <f>INDEX(AY$1:AY$23,MATCH(C30,$DW$1:$DW$23,0))</f>
        <v>18.333333333333332</v>
      </c>
      <c r="T30" s="131">
        <f>INDEX(AZ$1:AZ$23,MATCH(C30,$DW$1:$DW$23,0))</f>
        <v>152</v>
      </c>
      <c r="U30" s="116">
        <f>INDEX(BE$1:BE$23,MATCH(C30,$DW$1:$DW$23,0))</f>
        <v>0.7666666666666666</v>
      </c>
      <c r="V30" s="103">
        <f>INDEX(BJ$1:BJ$23,MATCH(C30,$DW$1:$DW$23,0))</f>
        <v>0</v>
      </c>
      <c r="W30" s="103">
        <f>INDEX(BO$1:BO$23,MATCH(C30,$DW$1:$DW$23,0))</f>
        <v>0</v>
      </c>
      <c r="X30" s="103">
        <f>INDEX(BT$1:BT$23,MATCH(C30,$DW$1:$DW$23,0))</f>
        <v>0</v>
      </c>
      <c r="Y30" s="103">
        <f>INDEX(BY$1:BY$23,MATCH(C30,$DW$1:$DW$23,0))</f>
        <v>0</v>
      </c>
      <c r="Z30" s="119">
        <f>INDEX(CD$1:CD$23,MATCH(C30,$DW$1:$DW$23,0))</f>
        <v>0</v>
      </c>
      <c r="AA30" s="123" t="str">
        <f>INDEX(DY$1:DY$23,MATCH(C30,$DW$1:$DW$23,0))</f>
        <v>-</v>
      </c>
      <c r="AB30" s="121">
        <f>INDEX(DH$1:DH$23,MATCH(C30,$DW$1:$DW$23,0))</f>
        <v>0.7666666666666666</v>
      </c>
      <c r="AC30" s="254">
        <f>INDEX(DI$1:DI$23,MATCH(C30,$DW$1:$DW$23,0))</f>
        <v>151.23333333333332</v>
      </c>
      <c r="AD30" s="105">
        <f>INDEX(D$1:D$23,MATCH(C30,$DW$1:$DW$23,0))</f>
        <v>102</v>
      </c>
      <c r="AE30" s="106">
        <f>INDEX(DX$1:DX$23,MATCH(C30,$DW$1:$DW$23,0))</f>
        <v>0.9863043478260868</v>
      </c>
      <c r="AF30" s="107" t="str">
        <f>IF(AC30&gt;=150,"Point","-")</f>
        <v>Point</v>
      </c>
      <c r="AJ30" s="10"/>
      <c r="AK30" s="10"/>
    </row>
    <row r="31" spans="3:32" ht="12.75">
      <c r="C31" s="56">
        <v>3</v>
      </c>
      <c r="D31" s="100">
        <f>IF(AA31="-",INDEX(DV$1:DV$23,MATCH(C31,$DW$1:$DW$23,0)),AA31)</f>
        <v>3</v>
      </c>
      <c r="E31" s="101"/>
      <c r="F31" s="102" t="str">
        <f>INDEX(F$1:F$23,MATCH(C31,$DW$1:$DW$23,0))</f>
        <v>barbara</v>
      </c>
      <c r="G31" s="102" t="str">
        <f>INDEX(G$1:G$23,MATCH(C31,$DW$1:$DW$23,0))</f>
        <v>castelli</v>
      </c>
      <c r="H31" s="102" t="str">
        <f>INDEX(H$1:H$23,MATCH(C31,$DW$1:$DW$23,0))</f>
        <v>delizia</v>
      </c>
      <c r="I31" s="101"/>
      <c r="J31" s="101"/>
      <c r="K31" s="114"/>
      <c r="L31" s="116">
        <f>INDEX(P$1:P$23,MATCH(C31,$DW$1:$DW$23,0))</f>
        <v>15.666666666666666</v>
      </c>
      <c r="M31" s="103">
        <f>INDEX(U$1:U$23,MATCH(C31,$DW$1:$DW$23,0))</f>
        <v>15</v>
      </c>
      <c r="N31" s="103">
        <f>INDEX(Z$1:Z$23,MATCH(C31,$DW$1:$DW$23,0))</f>
        <v>17</v>
      </c>
      <c r="O31" s="119">
        <f>INDEX(AE$1:AE$23,MATCH(C31,$DW$1:$DW$23,0))</f>
        <v>16</v>
      </c>
      <c r="P31" s="116">
        <f>INDEX(AJ$1:AJ$23,MATCH(C31,$DW$1:$DW$23,0))</f>
        <v>12</v>
      </c>
      <c r="Q31" s="103">
        <f>INDEX(AO$1:AO$23,MATCH(C31,$DW$1:$DW$23,0))</f>
        <v>13.333333333333334</v>
      </c>
      <c r="R31" s="103">
        <f>INDEX(AT$1:AT$23,MATCH(C31,$DW$1:$DW$23,0))</f>
        <v>15</v>
      </c>
      <c r="S31" s="119">
        <f>INDEX(AY$1:AY$23,MATCH(C31,$DW$1:$DW$23,0))</f>
        <v>14</v>
      </c>
      <c r="T31" s="131">
        <f>INDEX(AZ$1:AZ$23,MATCH(C31,$DW$1:$DW$23,0))</f>
        <v>117.99999999999999</v>
      </c>
      <c r="U31" s="116">
        <f>INDEX(BE$1:BE$23,MATCH(C31,$DW$1:$DW$23,0))</f>
        <v>0</v>
      </c>
      <c r="V31" s="103">
        <f>INDEX(BJ$1:BJ$23,MATCH(C31,$DW$1:$DW$23,0))</f>
        <v>0.16666666666666666</v>
      </c>
      <c r="W31" s="103">
        <f>INDEX(BO$1:BO$23,MATCH(C31,$DW$1:$DW$23,0))</f>
        <v>0</v>
      </c>
      <c r="X31" s="103">
        <f>INDEX(BT$1:BT$23,MATCH(C31,$DW$1:$DW$23,0))</f>
        <v>0</v>
      </c>
      <c r="Y31" s="103">
        <f>INDEX(BY$1:BY$23,MATCH(C31,$DW$1:$DW$23,0))</f>
        <v>0</v>
      </c>
      <c r="Z31" s="119">
        <f>INDEX(CD$1:CD$23,MATCH(C31,$DW$1:$DW$23,0))</f>
        <v>0</v>
      </c>
      <c r="AA31" s="123" t="str">
        <f>INDEX(DY$1:DY$23,MATCH(C31,$DW$1:$DW$23,0))</f>
        <v>-</v>
      </c>
      <c r="AB31" s="121">
        <f>INDEX(DH$1:DH$23,MATCH(C31,$DW$1:$DW$23,0))</f>
        <v>0.16666666666666666</v>
      </c>
      <c r="AC31" s="254">
        <f>INDEX(DI$1:DI$23,MATCH(C31,$DW$1:$DW$23,0))</f>
        <v>117.83333333333331</v>
      </c>
      <c r="AD31" s="105">
        <f>INDEX(D$1:D$23,MATCH(C31,$DW$1:$DW$23,0))</f>
        <v>101</v>
      </c>
      <c r="AE31" s="106">
        <f>INDEX(DX$1:DX$23,MATCH(C31,$DW$1:$DW$23,0))</f>
        <v>0.768478260869565</v>
      </c>
      <c r="AF31" s="107" t="str">
        <f>IF(AC31&gt;=150,"Point","-")</f>
        <v>-</v>
      </c>
    </row>
  </sheetData>
  <sheetProtection password="CF7A" sheet="1" objects="1" scenarios="1" selectLockedCells="1" selectUnlockedCells="1"/>
  <mergeCells count="29"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1:DZ33"/>
  <sheetViews>
    <sheetView zoomScalePageLayoutView="0" workbookViewId="0" topLeftCell="C16">
      <selection activeCell="C28" sqref="C28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5" width="6.00390625" style="0" bestFit="1" customWidth="1"/>
    <col min="16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5" width="6.00390625" style="0" bestFit="1" customWidth="1"/>
    <col min="26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customWidth="1"/>
    <col min="30" max="30" width="8.42187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6.421875" style="0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12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6.25" customHeight="1">
      <c r="C3" s="14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176.175</v>
      </c>
      <c r="DY3" s="93" t="s">
        <v>39</v>
      </c>
      <c r="DZ3" s="14"/>
    </row>
    <row r="4" spans="3:130" ht="12.75">
      <c r="C4" s="14"/>
      <c r="D4" s="21">
        <f>classi!B58</f>
        <v>104</v>
      </c>
      <c r="E4" s="22"/>
      <c r="F4" s="23" t="str">
        <f>classi!C58</f>
        <v>barbara</v>
      </c>
      <c r="G4" s="23" t="str">
        <f>classi!D58</f>
        <v>cristallini</v>
      </c>
      <c r="H4" s="23" t="str">
        <f>classi!G58</f>
        <v>flann</v>
      </c>
      <c r="I4" s="23"/>
      <c r="J4" s="24"/>
      <c r="K4" s="23"/>
      <c r="L4" s="25">
        <v>0</v>
      </c>
      <c r="M4" s="25">
        <v>0</v>
      </c>
      <c r="N4" s="25">
        <v>0</v>
      </c>
      <c r="O4" s="25">
        <v>0</v>
      </c>
      <c r="P4" s="26">
        <f aca="true" t="shared" si="0" ref="P4:P23">AVERAGE(L4:O4)</f>
        <v>0</v>
      </c>
      <c r="Q4" s="25">
        <v>0</v>
      </c>
      <c r="R4" s="25">
        <v>0</v>
      </c>
      <c r="S4" s="25">
        <v>0</v>
      </c>
      <c r="T4" s="25">
        <v>0</v>
      </c>
      <c r="U4" s="26">
        <f aca="true" t="shared" si="1" ref="U4:U23">AVERAGE(Q4:T4)</f>
        <v>0</v>
      </c>
      <c r="V4" s="25">
        <v>0</v>
      </c>
      <c r="W4" s="25">
        <v>0</v>
      </c>
      <c r="X4" s="25">
        <v>0</v>
      </c>
      <c r="Y4" s="25">
        <v>0</v>
      </c>
      <c r="Z4" s="26">
        <f aca="true" t="shared" si="2" ref="Z4:Z23">AVERAGE(V4:Y4)</f>
        <v>0</v>
      </c>
      <c r="AA4" s="25">
        <v>0</v>
      </c>
      <c r="AB4" s="25">
        <v>0</v>
      </c>
      <c r="AC4" s="25">
        <v>0</v>
      </c>
      <c r="AD4" s="25">
        <v>0</v>
      </c>
      <c r="AE4" s="26">
        <f aca="true" t="shared" si="3" ref="AE4:AE23">AVERAGE(AA4:AD4)</f>
        <v>0</v>
      </c>
      <c r="AF4" s="25">
        <v>0</v>
      </c>
      <c r="AG4" s="25">
        <v>0</v>
      </c>
      <c r="AH4" s="25">
        <v>0</v>
      </c>
      <c r="AI4" s="25">
        <v>0</v>
      </c>
      <c r="AJ4" s="26">
        <f aca="true" t="shared" si="4" ref="AJ4:AJ23">AVERAGE(AF4:AI4)</f>
        <v>0</v>
      </c>
      <c r="AK4" s="25">
        <v>0</v>
      </c>
      <c r="AL4" s="25">
        <v>0</v>
      </c>
      <c r="AM4" s="25">
        <v>0</v>
      </c>
      <c r="AN4" s="25">
        <v>0</v>
      </c>
      <c r="AO4" s="26">
        <f aca="true" t="shared" si="5" ref="AO4:AO23">AVERAGE(AK4:AN4)</f>
        <v>0</v>
      </c>
      <c r="AP4" s="25">
        <v>0</v>
      </c>
      <c r="AQ4" s="25">
        <v>0</v>
      </c>
      <c r="AR4" s="25">
        <v>0</v>
      </c>
      <c r="AS4" s="25">
        <v>0</v>
      </c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25">
        <v>0</v>
      </c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8">
        <v>0</v>
      </c>
      <c r="BD4" s="28">
        <v>0</v>
      </c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2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8">
        <f aca="true" t="shared" si="17" ref="DJ4:DJ23">RANK(DI4,$DI$4:$DI$23,0)</f>
        <v>5</v>
      </c>
      <c r="DK4" s="81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5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5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5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5</v>
      </c>
      <c r="DW4" s="35">
        <f>IF(DV4&lt;&gt;20,RANK(DV4,$DV$4:$DV$23,1)+COUNTIF(DV$4:DV4,DV4)-1,20)</f>
        <v>5</v>
      </c>
      <c r="DX4" s="36">
        <f aca="true" t="shared" si="30" ref="DX4:DX23">DI4/$DX$3</f>
        <v>0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classi!B59</f>
        <v>105</v>
      </c>
      <c r="E5" s="37"/>
      <c r="F5" s="23" t="str">
        <f>classi!C59</f>
        <v>lusy</v>
      </c>
      <c r="G5" s="23" t="str">
        <f>classi!D59</f>
        <v>imbergerova</v>
      </c>
      <c r="H5" s="23" t="str">
        <f>classi!G59</f>
        <v>rysa</v>
      </c>
      <c r="I5" s="37"/>
      <c r="J5" s="37"/>
      <c r="K5" s="37"/>
      <c r="L5" s="25">
        <v>23</v>
      </c>
      <c r="M5" s="25">
        <v>21</v>
      </c>
      <c r="N5" s="25">
        <v>22</v>
      </c>
      <c r="O5" s="25">
        <v>23</v>
      </c>
      <c r="P5" s="26">
        <f t="shared" si="0"/>
        <v>22.25</v>
      </c>
      <c r="Q5" s="25">
        <v>22</v>
      </c>
      <c r="R5" s="25">
        <v>22</v>
      </c>
      <c r="S5" s="25">
        <v>22</v>
      </c>
      <c r="T5" s="25">
        <v>23</v>
      </c>
      <c r="U5" s="26">
        <f t="shared" si="1"/>
        <v>22.25</v>
      </c>
      <c r="V5" s="25">
        <v>22</v>
      </c>
      <c r="W5" s="25">
        <v>22</v>
      </c>
      <c r="X5" s="25">
        <v>25</v>
      </c>
      <c r="Y5" s="25">
        <v>23</v>
      </c>
      <c r="Z5" s="26">
        <f t="shared" si="2"/>
        <v>23</v>
      </c>
      <c r="AA5" s="25">
        <v>24</v>
      </c>
      <c r="AB5" s="25">
        <v>23</v>
      </c>
      <c r="AC5" s="25">
        <v>22</v>
      </c>
      <c r="AD5" s="25">
        <v>22</v>
      </c>
      <c r="AE5" s="26">
        <f t="shared" si="3"/>
        <v>22.75</v>
      </c>
      <c r="AF5" s="25">
        <v>23</v>
      </c>
      <c r="AG5" s="25">
        <v>22</v>
      </c>
      <c r="AH5" s="25">
        <v>20</v>
      </c>
      <c r="AI5" s="25">
        <v>23</v>
      </c>
      <c r="AJ5" s="26">
        <f t="shared" si="4"/>
        <v>22</v>
      </c>
      <c r="AK5" s="25">
        <v>23</v>
      </c>
      <c r="AL5" s="25">
        <v>20</v>
      </c>
      <c r="AM5" s="25">
        <v>18</v>
      </c>
      <c r="AN5" s="25">
        <v>22</v>
      </c>
      <c r="AO5" s="26">
        <f t="shared" si="5"/>
        <v>20.75</v>
      </c>
      <c r="AP5" s="25">
        <v>24</v>
      </c>
      <c r="AQ5" s="25">
        <v>22</v>
      </c>
      <c r="AR5" s="25">
        <v>20</v>
      </c>
      <c r="AS5" s="25">
        <v>23</v>
      </c>
      <c r="AT5" s="26">
        <f t="shared" si="6"/>
        <v>22.25</v>
      </c>
      <c r="AU5" s="25">
        <v>24</v>
      </c>
      <c r="AV5" s="25">
        <v>21</v>
      </c>
      <c r="AW5" s="25">
        <v>18</v>
      </c>
      <c r="AX5" s="25">
        <v>22</v>
      </c>
      <c r="AY5" s="26">
        <f t="shared" si="7"/>
        <v>21.25</v>
      </c>
      <c r="AZ5" s="27">
        <f t="shared" si="8"/>
        <v>176.5</v>
      </c>
      <c r="BA5" s="28">
        <v>0.4</v>
      </c>
      <c r="BB5" s="28">
        <v>0.5</v>
      </c>
      <c r="BC5" s="28">
        <v>0</v>
      </c>
      <c r="BD5" s="28">
        <v>0.4</v>
      </c>
      <c r="BE5" s="26">
        <f t="shared" si="9"/>
        <v>0.325</v>
      </c>
      <c r="BF5" s="29">
        <v>0</v>
      </c>
      <c r="BG5" s="29">
        <v>0</v>
      </c>
      <c r="BH5" s="29">
        <v>0</v>
      </c>
      <c r="BI5" s="29"/>
      <c r="BJ5" s="26">
        <f t="shared" si="10"/>
        <v>0</v>
      </c>
      <c r="BK5" s="29">
        <v>0</v>
      </c>
      <c r="BL5" s="29">
        <v>0</v>
      </c>
      <c r="BM5" s="29">
        <v>0</v>
      </c>
      <c r="BN5" s="29"/>
      <c r="BO5" s="26">
        <f t="shared" si="11"/>
        <v>0</v>
      </c>
      <c r="BP5" s="29">
        <v>0</v>
      </c>
      <c r="BQ5" s="29">
        <v>0</v>
      </c>
      <c r="BR5" s="29">
        <v>0</v>
      </c>
      <c r="BS5" s="29"/>
      <c r="BT5" s="26">
        <f t="shared" si="12"/>
        <v>0</v>
      </c>
      <c r="BU5" s="30">
        <v>0</v>
      </c>
      <c r="BV5" s="30">
        <v>0</v>
      </c>
      <c r="BW5" s="30">
        <v>0</v>
      </c>
      <c r="BX5" s="30"/>
      <c r="BY5" s="26">
        <f t="shared" si="13"/>
        <v>0</v>
      </c>
      <c r="BZ5" s="30">
        <v>0</v>
      </c>
      <c r="CA5" s="30">
        <v>0</v>
      </c>
      <c r="CB5" s="30">
        <v>0</v>
      </c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2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0.4</v>
      </c>
      <c r="DH5" s="31">
        <f t="shared" si="15"/>
        <v>0.325</v>
      </c>
      <c r="DI5" s="32">
        <f t="shared" si="16"/>
        <v>176.175</v>
      </c>
      <c r="DJ5" s="88">
        <f t="shared" si="17"/>
        <v>1</v>
      </c>
      <c r="DK5" s="81">
        <f t="shared" si="18"/>
        <v>22.25</v>
      </c>
      <c r="DL5" s="33">
        <f t="shared" si="19"/>
        <v>176197.25</v>
      </c>
      <c r="DM5" s="34">
        <f t="shared" si="20"/>
        <v>1</v>
      </c>
      <c r="DN5" s="33">
        <f t="shared" si="21"/>
        <v>22</v>
      </c>
      <c r="DO5" s="33">
        <f t="shared" si="22"/>
        <v>176197272</v>
      </c>
      <c r="DP5" s="34">
        <f t="shared" si="23"/>
        <v>1</v>
      </c>
      <c r="DQ5" s="35">
        <f t="shared" si="24"/>
        <v>22.25</v>
      </c>
      <c r="DR5" s="35">
        <f t="shared" si="25"/>
        <v>176197272022.25</v>
      </c>
      <c r="DS5" s="34">
        <f t="shared" si="26"/>
        <v>1</v>
      </c>
      <c r="DT5" s="35">
        <f t="shared" si="27"/>
        <v>20.75</v>
      </c>
      <c r="DU5" s="35">
        <f t="shared" si="28"/>
        <v>176197272022270.75</v>
      </c>
      <c r="DV5" s="34">
        <f t="shared" si="29"/>
        <v>1</v>
      </c>
      <c r="DW5" s="35">
        <f>IF(DV5&lt;&gt;20,RANK(DV5,$DV$4:$DV$23,1)+COUNTIF(DV$4:DV5,DV5)-1,20)</f>
        <v>1</v>
      </c>
      <c r="DX5" s="36">
        <f t="shared" si="30"/>
        <v>1</v>
      </c>
      <c r="DY5" s="82" t="str">
        <f t="shared" si="31"/>
        <v>-</v>
      </c>
      <c r="DZ5" s="14"/>
    </row>
    <row r="6" spans="3:130" ht="12.75">
      <c r="C6" s="14"/>
      <c r="D6" s="21">
        <f>classi!B60</f>
        <v>106</v>
      </c>
      <c r="E6" s="37"/>
      <c r="F6" s="23" t="str">
        <f>classi!C60</f>
        <v>roberto</v>
      </c>
      <c r="G6" s="23" t="str">
        <f>classi!D60</f>
        <v>amerio</v>
      </c>
      <c r="H6" s="23" t="str">
        <f>classi!G60</f>
        <v>nano</v>
      </c>
      <c r="I6" s="37"/>
      <c r="J6" s="37"/>
      <c r="K6" s="37"/>
      <c r="L6" s="25">
        <v>23</v>
      </c>
      <c r="M6" s="25">
        <v>19</v>
      </c>
      <c r="N6" s="25">
        <v>22</v>
      </c>
      <c r="O6" s="25">
        <v>22</v>
      </c>
      <c r="P6" s="26">
        <f t="shared" si="0"/>
        <v>21.5</v>
      </c>
      <c r="Q6" s="25">
        <v>23</v>
      </c>
      <c r="R6" s="25">
        <v>20</v>
      </c>
      <c r="S6" s="25">
        <v>20</v>
      </c>
      <c r="T6" s="25">
        <v>23</v>
      </c>
      <c r="U6" s="26">
        <f t="shared" si="1"/>
        <v>21.5</v>
      </c>
      <c r="V6" s="25">
        <v>23</v>
      </c>
      <c r="W6" s="25">
        <v>20</v>
      </c>
      <c r="X6" s="25">
        <v>23</v>
      </c>
      <c r="Y6" s="25">
        <v>23</v>
      </c>
      <c r="Z6" s="26">
        <f t="shared" si="2"/>
        <v>22.25</v>
      </c>
      <c r="AA6" s="25">
        <v>22</v>
      </c>
      <c r="AB6" s="25">
        <v>18</v>
      </c>
      <c r="AC6" s="25">
        <v>21</v>
      </c>
      <c r="AD6" s="25">
        <v>21</v>
      </c>
      <c r="AE6" s="26">
        <f t="shared" si="3"/>
        <v>20.5</v>
      </c>
      <c r="AF6" s="25">
        <v>18</v>
      </c>
      <c r="AG6" s="25">
        <v>17</v>
      </c>
      <c r="AH6" s="25">
        <v>18</v>
      </c>
      <c r="AI6" s="25">
        <v>18</v>
      </c>
      <c r="AJ6" s="26">
        <f t="shared" si="4"/>
        <v>17.75</v>
      </c>
      <c r="AK6" s="25">
        <v>18</v>
      </c>
      <c r="AL6" s="25">
        <v>18</v>
      </c>
      <c r="AM6" s="25">
        <v>18</v>
      </c>
      <c r="AN6" s="25">
        <v>19</v>
      </c>
      <c r="AO6" s="26">
        <f t="shared" si="5"/>
        <v>18.25</v>
      </c>
      <c r="AP6" s="25">
        <v>23</v>
      </c>
      <c r="AQ6" s="25">
        <v>19</v>
      </c>
      <c r="AR6" s="25">
        <v>20</v>
      </c>
      <c r="AS6" s="25">
        <v>20</v>
      </c>
      <c r="AT6" s="26">
        <f t="shared" si="6"/>
        <v>20.5</v>
      </c>
      <c r="AU6" s="25">
        <v>20</v>
      </c>
      <c r="AV6" s="25">
        <v>18</v>
      </c>
      <c r="AW6" s="25">
        <v>18</v>
      </c>
      <c r="AX6" s="25">
        <v>20</v>
      </c>
      <c r="AY6" s="26">
        <f t="shared" si="7"/>
        <v>19</v>
      </c>
      <c r="AZ6" s="27">
        <f t="shared" si="8"/>
        <v>161.25</v>
      </c>
      <c r="BA6" s="28">
        <v>0.2</v>
      </c>
      <c r="BB6" s="28">
        <v>0.2</v>
      </c>
      <c r="BC6" s="28">
        <v>0</v>
      </c>
      <c r="BD6" s="28">
        <v>0.2</v>
      </c>
      <c r="BE6" s="26">
        <f t="shared" si="9"/>
        <v>0.15000000000000002</v>
      </c>
      <c r="BF6" s="29">
        <v>0</v>
      </c>
      <c r="BG6" s="29">
        <v>0</v>
      </c>
      <c r="BH6" s="29">
        <v>0</v>
      </c>
      <c r="BI6" s="29"/>
      <c r="BJ6" s="26">
        <f t="shared" si="10"/>
        <v>0</v>
      </c>
      <c r="BK6" s="29">
        <v>0</v>
      </c>
      <c r="BL6" s="29">
        <v>0</v>
      </c>
      <c r="BM6" s="29">
        <v>0</v>
      </c>
      <c r="BN6" s="29"/>
      <c r="BO6" s="26">
        <f t="shared" si="11"/>
        <v>0</v>
      </c>
      <c r="BP6" s="29">
        <v>0</v>
      </c>
      <c r="BQ6" s="29">
        <v>0</v>
      </c>
      <c r="BR6" s="29">
        <v>0</v>
      </c>
      <c r="BS6" s="29"/>
      <c r="BT6" s="26">
        <f t="shared" si="12"/>
        <v>0</v>
      </c>
      <c r="BU6" s="30">
        <v>0</v>
      </c>
      <c r="BV6" s="30">
        <v>0</v>
      </c>
      <c r="BW6" s="30">
        <v>0</v>
      </c>
      <c r="BX6" s="30"/>
      <c r="BY6" s="26">
        <f t="shared" si="13"/>
        <v>0</v>
      </c>
      <c r="BZ6" s="30">
        <v>0</v>
      </c>
      <c r="CA6" s="30">
        <v>0</v>
      </c>
      <c r="CB6" s="30">
        <v>0</v>
      </c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2"/>
      <c r="DC6" s="112"/>
      <c r="DD6" s="176">
        <f aca="true" t="shared" si="33" ref="DD6:DF23">SUM(BA6,BF6,BK6,BP6,BU6,BZ6)</f>
        <v>0.2</v>
      </c>
      <c r="DE6" s="177">
        <f t="shared" si="33"/>
        <v>0.2</v>
      </c>
      <c r="DF6" s="177">
        <f t="shared" si="33"/>
        <v>0</v>
      </c>
      <c r="DG6" s="149">
        <f t="shared" si="32"/>
        <v>0.2</v>
      </c>
      <c r="DH6" s="31">
        <f t="shared" si="15"/>
        <v>0.15000000000000002</v>
      </c>
      <c r="DI6" s="32">
        <f t="shared" si="16"/>
        <v>161.1</v>
      </c>
      <c r="DJ6" s="88">
        <f t="shared" si="17"/>
        <v>4</v>
      </c>
      <c r="DK6" s="81">
        <f t="shared" si="18"/>
        <v>21.5</v>
      </c>
      <c r="DL6" s="33">
        <f t="shared" si="19"/>
        <v>161121.5</v>
      </c>
      <c r="DM6" s="34">
        <f t="shared" si="20"/>
        <v>4</v>
      </c>
      <c r="DN6" s="33">
        <f t="shared" si="21"/>
        <v>17.75</v>
      </c>
      <c r="DO6" s="33">
        <f t="shared" si="22"/>
        <v>161121517.75</v>
      </c>
      <c r="DP6" s="34">
        <f t="shared" si="23"/>
        <v>4</v>
      </c>
      <c r="DQ6" s="35">
        <f t="shared" si="24"/>
        <v>21.5</v>
      </c>
      <c r="DR6" s="35">
        <f t="shared" si="25"/>
        <v>161121517771.5</v>
      </c>
      <c r="DS6" s="34">
        <f t="shared" si="26"/>
        <v>4</v>
      </c>
      <c r="DT6" s="35">
        <f t="shared" si="27"/>
        <v>18.25</v>
      </c>
      <c r="DU6" s="35">
        <f t="shared" si="28"/>
        <v>161121517771518.25</v>
      </c>
      <c r="DV6" s="34">
        <f t="shared" si="29"/>
        <v>4</v>
      </c>
      <c r="DW6" s="35">
        <f>IF(DV6&lt;&gt;20,RANK(DV6,$DV$4:$DV$23,1)+COUNTIF(DV$4:DV6,DV6)-1,20)</f>
        <v>4</v>
      </c>
      <c r="DX6" s="36">
        <f t="shared" si="30"/>
        <v>0.9144316730523626</v>
      </c>
      <c r="DY6" s="82" t="str">
        <f t="shared" si="31"/>
        <v>-</v>
      </c>
      <c r="DZ6" s="14"/>
    </row>
    <row r="7" spans="3:130" ht="12.75">
      <c r="C7" s="14"/>
      <c r="D7" s="21">
        <f>classi!B61</f>
        <v>107</v>
      </c>
      <c r="E7" s="37"/>
      <c r="F7" s="23" t="str">
        <f>classi!C61</f>
        <v>chiara</v>
      </c>
      <c r="G7" s="23" t="str">
        <f>classi!D61</f>
        <v>meccoli</v>
      </c>
      <c r="H7" s="23" t="str">
        <f>classi!G61</f>
        <v>ermione</v>
      </c>
      <c r="I7" s="37"/>
      <c r="J7" s="37"/>
      <c r="K7" s="37"/>
      <c r="L7" s="25">
        <v>17</v>
      </c>
      <c r="M7" s="25">
        <v>22</v>
      </c>
      <c r="N7" s="25">
        <v>22</v>
      </c>
      <c r="O7" s="25">
        <v>23</v>
      </c>
      <c r="P7" s="26">
        <f t="shared" si="0"/>
        <v>21</v>
      </c>
      <c r="Q7" s="25">
        <v>23</v>
      </c>
      <c r="R7" s="25">
        <v>22</v>
      </c>
      <c r="S7" s="25">
        <v>22</v>
      </c>
      <c r="T7" s="25">
        <v>23</v>
      </c>
      <c r="U7" s="26">
        <f t="shared" si="1"/>
        <v>22.5</v>
      </c>
      <c r="V7" s="25">
        <v>20</v>
      </c>
      <c r="W7" s="25">
        <v>22</v>
      </c>
      <c r="X7" s="25">
        <v>25</v>
      </c>
      <c r="Y7" s="25">
        <v>23</v>
      </c>
      <c r="Z7" s="26">
        <f t="shared" si="2"/>
        <v>22.5</v>
      </c>
      <c r="AA7" s="25">
        <v>22</v>
      </c>
      <c r="AB7" s="25">
        <v>22</v>
      </c>
      <c r="AC7" s="25">
        <v>21</v>
      </c>
      <c r="AD7" s="25">
        <v>22</v>
      </c>
      <c r="AE7" s="26">
        <f t="shared" si="3"/>
        <v>21.75</v>
      </c>
      <c r="AF7" s="25">
        <v>16</v>
      </c>
      <c r="AG7" s="25">
        <v>23</v>
      </c>
      <c r="AH7" s="25">
        <v>18</v>
      </c>
      <c r="AI7" s="25">
        <v>20</v>
      </c>
      <c r="AJ7" s="26">
        <f t="shared" si="4"/>
        <v>19.25</v>
      </c>
      <c r="AK7" s="25">
        <v>15</v>
      </c>
      <c r="AL7" s="25">
        <v>22</v>
      </c>
      <c r="AM7" s="25">
        <v>19</v>
      </c>
      <c r="AN7" s="25">
        <v>20</v>
      </c>
      <c r="AO7" s="26">
        <f t="shared" si="5"/>
        <v>19</v>
      </c>
      <c r="AP7" s="25">
        <v>23</v>
      </c>
      <c r="AQ7" s="25">
        <v>22</v>
      </c>
      <c r="AR7" s="25">
        <v>19</v>
      </c>
      <c r="AS7" s="25">
        <v>21</v>
      </c>
      <c r="AT7" s="26">
        <f t="shared" si="6"/>
        <v>21.25</v>
      </c>
      <c r="AU7" s="25">
        <v>22</v>
      </c>
      <c r="AV7" s="25">
        <v>22</v>
      </c>
      <c r="AW7" s="25">
        <v>16</v>
      </c>
      <c r="AX7" s="25">
        <v>21</v>
      </c>
      <c r="AY7" s="26">
        <f t="shared" si="7"/>
        <v>20.25</v>
      </c>
      <c r="AZ7" s="27">
        <f t="shared" si="8"/>
        <v>167.5</v>
      </c>
      <c r="BA7" s="28">
        <v>0.2</v>
      </c>
      <c r="BB7" s="28">
        <v>0.2</v>
      </c>
      <c r="BC7" s="28">
        <v>0</v>
      </c>
      <c r="BD7" s="28">
        <v>0.4</v>
      </c>
      <c r="BE7" s="26">
        <f t="shared" si="9"/>
        <v>0.2</v>
      </c>
      <c r="BF7" s="29">
        <v>0.3</v>
      </c>
      <c r="BG7" s="29">
        <v>0</v>
      </c>
      <c r="BH7" s="29">
        <v>0</v>
      </c>
      <c r="BI7" s="29"/>
      <c r="BJ7" s="26">
        <f t="shared" si="10"/>
        <v>0.09999999999999999</v>
      </c>
      <c r="BK7" s="29">
        <v>0</v>
      </c>
      <c r="BL7" s="29">
        <v>0</v>
      </c>
      <c r="BM7" s="29">
        <v>0</v>
      </c>
      <c r="BN7" s="29"/>
      <c r="BO7" s="26">
        <f t="shared" si="11"/>
        <v>0</v>
      </c>
      <c r="BP7" s="29">
        <v>0</v>
      </c>
      <c r="BQ7" s="29">
        <v>0</v>
      </c>
      <c r="BR7" s="29">
        <v>0</v>
      </c>
      <c r="BS7" s="29"/>
      <c r="BT7" s="26">
        <f t="shared" si="12"/>
        <v>0</v>
      </c>
      <c r="BU7" s="30">
        <v>0</v>
      </c>
      <c r="BV7" s="30">
        <v>0</v>
      </c>
      <c r="BW7" s="30">
        <v>0</v>
      </c>
      <c r="BX7" s="30"/>
      <c r="BY7" s="26">
        <f t="shared" si="13"/>
        <v>0</v>
      </c>
      <c r="BZ7" s="30">
        <v>0</v>
      </c>
      <c r="CA7" s="30">
        <v>0</v>
      </c>
      <c r="CB7" s="30">
        <v>0</v>
      </c>
      <c r="CC7" s="30"/>
      <c r="CD7" s="108">
        <f t="shared" si="14"/>
        <v>0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2"/>
      <c r="DC7" s="112"/>
      <c r="DD7" s="176">
        <f t="shared" si="33"/>
        <v>0.5</v>
      </c>
      <c r="DE7" s="177">
        <f t="shared" si="33"/>
        <v>0.2</v>
      </c>
      <c r="DF7" s="177">
        <f t="shared" si="33"/>
        <v>0</v>
      </c>
      <c r="DG7" s="149">
        <f t="shared" si="32"/>
        <v>0.4</v>
      </c>
      <c r="DH7" s="31">
        <f t="shared" si="15"/>
        <v>0.3</v>
      </c>
      <c r="DI7" s="32">
        <f t="shared" si="16"/>
        <v>167.2</v>
      </c>
      <c r="DJ7" s="88">
        <f t="shared" si="17"/>
        <v>3</v>
      </c>
      <c r="DK7" s="81">
        <f t="shared" si="18"/>
        <v>21</v>
      </c>
      <c r="DL7" s="33">
        <f t="shared" si="19"/>
        <v>167221</v>
      </c>
      <c r="DM7" s="34">
        <f t="shared" si="20"/>
        <v>3</v>
      </c>
      <c r="DN7" s="33">
        <f t="shared" si="21"/>
        <v>19.25</v>
      </c>
      <c r="DO7" s="33">
        <f t="shared" si="22"/>
        <v>167221019.25</v>
      </c>
      <c r="DP7" s="34">
        <f t="shared" si="23"/>
        <v>3</v>
      </c>
      <c r="DQ7" s="35">
        <f t="shared" si="24"/>
        <v>22.5</v>
      </c>
      <c r="DR7" s="35">
        <f t="shared" si="25"/>
        <v>167221019272.5</v>
      </c>
      <c r="DS7" s="34">
        <f t="shared" si="26"/>
        <v>3</v>
      </c>
      <c r="DT7" s="35">
        <f t="shared" si="27"/>
        <v>19</v>
      </c>
      <c r="DU7" s="35">
        <f t="shared" si="28"/>
        <v>167221019272519</v>
      </c>
      <c r="DV7" s="34">
        <f t="shared" si="29"/>
        <v>3</v>
      </c>
      <c r="DW7" s="35">
        <f>IF(DV7&lt;&gt;20,RANK(DV7,$DV$4:$DV$23,1)+COUNTIF(DV$4:DV7,DV7)-1,20)</f>
        <v>3</v>
      </c>
      <c r="DX7" s="36">
        <f t="shared" si="30"/>
        <v>0.949056336029516</v>
      </c>
      <c r="DY7" s="82" t="str">
        <f t="shared" si="31"/>
        <v>-</v>
      </c>
      <c r="DZ7" s="14"/>
    </row>
    <row r="8" spans="3:130" ht="12.75">
      <c r="C8" s="14"/>
      <c r="D8" s="21">
        <f>classi!B62</f>
        <v>108</v>
      </c>
      <c r="E8" s="37"/>
      <c r="F8" s="23" t="str">
        <f>classi!C62</f>
        <v>barbara</v>
      </c>
      <c r="G8" s="23" t="str">
        <f>classi!D62</f>
        <v>cristallini</v>
      </c>
      <c r="H8" s="23" t="str">
        <f>classi!G62</f>
        <v>ratna</v>
      </c>
      <c r="I8" s="37"/>
      <c r="J8" s="37"/>
      <c r="K8" s="37"/>
      <c r="L8" s="25">
        <v>24</v>
      </c>
      <c r="M8" s="25">
        <v>22</v>
      </c>
      <c r="N8" s="25">
        <v>23</v>
      </c>
      <c r="O8" s="25">
        <v>23</v>
      </c>
      <c r="P8" s="26">
        <f t="shared" si="0"/>
        <v>23</v>
      </c>
      <c r="Q8" s="25">
        <v>23</v>
      </c>
      <c r="R8" s="25">
        <v>22</v>
      </c>
      <c r="S8" s="25">
        <v>23</v>
      </c>
      <c r="T8" s="25">
        <v>22</v>
      </c>
      <c r="U8" s="26">
        <f t="shared" si="1"/>
        <v>22.5</v>
      </c>
      <c r="V8" s="25">
        <v>24</v>
      </c>
      <c r="W8" s="25">
        <v>21</v>
      </c>
      <c r="X8" s="25">
        <v>25</v>
      </c>
      <c r="Y8" s="25">
        <v>22</v>
      </c>
      <c r="Z8" s="26">
        <f t="shared" si="2"/>
        <v>23</v>
      </c>
      <c r="AA8" s="25">
        <v>23</v>
      </c>
      <c r="AB8" s="25">
        <v>21</v>
      </c>
      <c r="AC8" s="25">
        <v>22</v>
      </c>
      <c r="AD8" s="25">
        <v>22</v>
      </c>
      <c r="AE8" s="26">
        <f t="shared" si="3"/>
        <v>22</v>
      </c>
      <c r="AF8" s="25">
        <v>21</v>
      </c>
      <c r="AG8" s="25">
        <v>22</v>
      </c>
      <c r="AH8" s="25">
        <v>22</v>
      </c>
      <c r="AI8" s="25">
        <v>21</v>
      </c>
      <c r="AJ8" s="26">
        <f t="shared" si="4"/>
        <v>21.5</v>
      </c>
      <c r="AK8" s="25">
        <v>20</v>
      </c>
      <c r="AL8" s="25">
        <v>21</v>
      </c>
      <c r="AM8" s="25">
        <v>23</v>
      </c>
      <c r="AN8" s="25">
        <v>19</v>
      </c>
      <c r="AO8" s="26">
        <f t="shared" si="5"/>
        <v>20.75</v>
      </c>
      <c r="AP8" s="25">
        <v>23</v>
      </c>
      <c r="AQ8" s="25">
        <v>21</v>
      </c>
      <c r="AR8" s="25">
        <v>22</v>
      </c>
      <c r="AS8" s="25">
        <v>21</v>
      </c>
      <c r="AT8" s="26">
        <f t="shared" si="6"/>
        <v>21.75</v>
      </c>
      <c r="AU8" s="25">
        <v>22</v>
      </c>
      <c r="AV8" s="25">
        <v>21</v>
      </c>
      <c r="AW8" s="25">
        <v>20</v>
      </c>
      <c r="AX8" s="25">
        <v>20</v>
      </c>
      <c r="AY8" s="26">
        <f t="shared" si="7"/>
        <v>20.75</v>
      </c>
      <c r="AZ8" s="27">
        <f t="shared" si="8"/>
        <v>175.25</v>
      </c>
      <c r="BA8" s="28">
        <v>0.3</v>
      </c>
      <c r="BB8" s="28">
        <v>0.2</v>
      </c>
      <c r="BC8" s="28">
        <v>0</v>
      </c>
      <c r="BD8" s="28">
        <v>0</v>
      </c>
      <c r="BE8" s="26">
        <f t="shared" si="9"/>
        <v>0.125</v>
      </c>
      <c r="BF8" s="29">
        <v>0</v>
      </c>
      <c r="BG8" s="29">
        <v>0</v>
      </c>
      <c r="BH8" s="29">
        <v>0</v>
      </c>
      <c r="BI8" s="29">
        <v>0</v>
      </c>
      <c r="BJ8" s="26">
        <f t="shared" si="10"/>
        <v>0</v>
      </c>
      <c r="BK8" s="29">
        <v>0</v>
      </c>
      <c r="BL8" s="29">
        <v>0</v>
      </c>
      <c r="BM8" s="29">
        <v>0</v>
      </c>
      <c r="BN8" s="29">
        <v>0</v>
      </c>
      <c r="BO8" s="26">
        <f t="shared" si="11"/>
        <v>0</v>
      </c>
      <c r="BP8" s="29">
        <v>0</v>
      </c>
      <c r="BQ8" s="29">
        <v>0</v>
      </c>
      <c r="BR8" s="29">
        <v>0</v>
      </c>
      <c r="BS8" s="29"/>
      <c r="BT8" s="26">
        <f t="shared" si="12"/>
        <v>0</v>
      </c>
      <c r="BU8" s="30">
        <v>0</v>
      </c>
      <c r="BV8" s="30">
        <v>0</v>
      </c>
      <c r="BW8" s="30">
        <v>0</v>
      </c>
      <c r="BX8" s="30"/>
      <c r="BY8" s="26">
        <f t="shared" si="13"/>
        <v>0</v>
      </c>
      <c r="BZ8" s="30">
        <v>0</v>
      </c>
      <c r="CA8" s="30">
        <v>0</v>
      </c>
      <c r="CB8" s="30">
        <v>0</v>
      </c>
      <c r="CC8" s="30">
        <v>0</v>
      </c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2"/>
      <c r="DC8" s="112"/>
      <c r="DD8" s="176">
        <f t="shared" si="33"/>
        <v>0.3</v>
      </c>
      <c r="DE8" s="177">
        <f t="shared" si="33"/>
        <v>0.2</v>
      </c>
      <c r="DF8" s="177">
        <f t="shared" si="33"/>
        <v>0</v>
      </c>
      <c r="DG8" s="149">
        <f t="shared" si="32"/>
        <v>0</v>
      </c>
      <c r="DH8" s="31">
        <f t="shared" si="15"/>
        <v>0.125</v>
      </c>
      <c r="DI8" s="32">
        <f t="shared" si="16"/>
        <v>175.125</v>
      </c>
      <c r="DJ8" s="88">
        <f t="shared" si="17"/>
        <v>2</v>
      </c>
      <c r="DK8" s="81">
        <f t="shared" si="18"/>
        <v>23</v>
      </c>
      <c r="DL8" s="33">
        <f t="shared" si="19"/>
        <v>175148</v>
      </c>
      <c r="DM8" s="34">
        <f t="shared" si="20"/>
        <v>2</v>
      </c>
      <c r="DN8" s="33">
        <f t="shared" si="21"/>
        <v>21.5</v>
      </c>
      <c r="DO8" s="33">
        <f t="shared" si="22"/>
        <v>175148021.5</v>
      </c>
      <c r="DP8" s="34">
        <f t="shared" si="23"/>
        <v>2</v>
      </c>
      <c r="DQ8" s="35">
        <f t="shared" si="24"/>
        <v>22.5</v>
      </c>
      <c r="DR8" s="35">
        <f t="shared" si="25"/>
        <v>175148021522.5</v>
      </c>
      <c r="DS8" s="34">
        <f t="shared" si="26"/>
        <v>2</v>
      </c>
      <c r="DT8" s="35">
        <f t="shared" si="27"/>
        <v>20.75</v>
      </c>
      <c r="DU8" s="35">
        <f t="shared" si="28"/>
        <v>175148021522520.75</v>
      </c>
      <c r="DV8" s="34">
        <f t="shared" si="29"/>
        <v>2</v>
      </c>
      <c r="DW8" s="35">
        <f>IF(DV8&lt;&gt;20,RANK(DV8,$DV$4:$DV$23,1)+COUNTIF(DV$4:DV8,DV8)-1,20)</f>
        <v>2</v>
      </c>
      <c r="DX8" s="36">
        <f t="shared" si="30"/>
        <v>0.9940400170285227</v>
      </c>
      <c r="DY8" s="82" t="str">
        <f t="shared" si="31"/>
        <v>-</v>
      </c>
      <c r="DZ8" s="14"/>
    </row>
    <row r="9" spans="3:130" ht="12.75">
      <c r="C9" s="14"/>
      <c r="D9" s="21">
        <f>classi!B63</f>
        <v>0</v>
      </c>
      <c r="E9" s="37"/>
      <c r="F9" s="23">
        <f>classi!C63</f>
        <v>0</v>
      </c>
      <c r="G9" s="23">
        <f>classi!D63</f>
        <v>0</v>
      </c>
      <c r="H9" s="23">
        <f>classi!G63</f>
        <v>0</v>
      </c>
      <c r="I9" s="37"/>
      <c r="J9" s="37"/>
      <c r="K9" s="37"/>
      <c r="L9" s="25">
        <v>0</v>
      </c>
      <c r="M9" s="25">
        <v>0</v>
      </c>
      <c r="N9" s="25">
        <v>0</v>
      </c>
      <c r="O9" s="25">
        <v>0</v>
      </c>
      <c r="P9" s="26">
        <f t="shared" si="0"/>
        <v>0</v>
      </c>
      <c r="Q9" s="25">
        <v>0</v>
      </c>
      <c r="R9" s="25">
        <v>0</v>
      </c>
      <c r="S9" s="25">
        <v>0</v>
      </c>
      <c r="T9" s="25">
        <v>0</v>
      </c>
      <c r="U9" s="26">
        <f t="shared" si="1"/>
        <v>0</v>
      </c>
      <c r="V9" s="25">
        <v>0</v>
      </c>
      <c r="W9" s="25">
        <v>0</v>
      </c>
      <c r="X9" s="25">
        <v>0</v>
      </c>
      <c r="Y9" s="25">
        <v>0</v>
      </c>
      <c r="Z9" s="26">
        <f t="shared" si="2"/>
        <v>0</v>
      </c>
      <c r="AA9" s="25">
        <v>0</v>
      </c>
      <c r="AB9" s="25">
        <v>0</v>
      </c>
      <c r="AC9" s="25">
        <v>0</v>
      </c>
      <c r="AD9" s="25">
        <v>0</v>
      </c>
      <c r="AE9" s="26">
        <f t="shared" si="3"/>
        <v>0</v>
      </c>
      <c r="AF9" s="25">
        <v>0</v>
      </c>
      <c r="AG9" s="25">
        <v>0</v>
      </c>
      <c r="AH9" s="25">
        <v>0</v>
      </c>
      <c r="AI9" s="25">
        <v>0</v>
      </c>
      <c r="AJ9" s="26">
        <f t="shared" si="4"/>
        <v>0</v>
      </c>
      <c r="AK9" s="25">
        <v>0</v>
      </c>
      <c r="AL9" s="25">
        <v>0</v>
      </c>
      <c r="AM9" s="25">
        <v>0</v>
      </c>
      <c r="AN9" s="25">
        <v>0</v>
      </c>
      <c r="AO9" s="26">
        <f t="shared" si="5"/>
        <v>0</v>
      </c>
      <c r="AP9" s="25">
        <v>0</v>
      </c>
      <c r="AQ9" s="25">
        <v>0</v>
      </c>
      <c r="AR9" s="25">
        <v>0</v>
      </c>
      <c r="AS9" s="25">
        <v>0</v>
      </c>
      <c r="AT9" s="26">
        <f t="shared" si="6"/>
        <v>0</v>
      </c>
      <c r="AU9" s="25">
        <v>0</v>
      </c>
      <c r="AV9" s="25">
        <v>0</v>
      </c>
      <c r="AW9" s="25">
        <v>0</v>
      </c>
      <c r="AX9" s="25">
        <v>0</v>
      </c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28">
        <v>0</v>
      </c>
      <c r="BE9" s="26">
        <f t="shared" si="9"/>
        <v>0</v>
      </c>
      <c r="BF9" s="29">
        <v>0</v>
      </c>
      <c r="BG9" s="29">
        <v>0</v>
      </c>
      <c r="BH9" s="29">
        <v>0</v>
      </c>
      <c r="BI9" s="29">
        <v>0</v>
      </c>
      <c r="BJ9" s="26">
        <f t="shared" si="10"/>
        <v>0</v>
      </c>
      <c r="BK9" s="29">
        <v>0</v>
      </c>
      <c r="BL9" s="29">
        <v>0</v>
      </c>
      <c r="BM9" s="29">
        <v>0</v>
      </c>
      <c r="BN9" s="29">
        <v>0</v>
      </c>
      <c r="BO9" s="26">
        <f t="shared" si="11"/>
        <v>0</v>
      </c>
      <c r="BP9" s="29">
        <v>0</v>
      </c>
      <c r="BQ9" s="29">
        <v>0</v>
      </c>
      <c r="BR9" s="29">
        <v>0</v>
      </c>
      <c r="BS9" s="29">
        <v>0</v>
      </c>
      <c r="BT9" s="26">
        <f t="shared" si="12"/>
        <v>0</v>
      </c>
      <c r="BU9" s="30">
        <v>0</v>
      </c>
      <c r="BV9" s="30">
        <v>0</v>
      </c>
      <c r="BW9" s="30">
        <v>0</v>
      </c>
      <c r="BX9" s="30">
        <v>0</v>
      </c>
      <c r="BY9" s="26">
        <f t="shared" si="13"/>
        <v>0</v>
      </c>
      <c r="BZ9" s="30">
        <v>0</v>
      </c>
      <c r="CA9" s="30">
        <v>0</v>
      </c>
      <c r="CB9" s="30">
        <v>0</v>
      </c>
      <c r="CC9" s="30">
        <v>0</v>
      </c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2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5</v>
      </c>
      <c r="DK9" s="81">
        <f t="shared" si="18"/>
        <v>0</v>
      </c>
      <c r="DL9" s="33">
        <f t="shared" si="19"/>
        <v>0</v>
      </c>
      <c r="DM9" s="34">
        <f t="shared" si="20"/>
        <v>5</v>
      </c>
      <c r="DN9" s="33">
        <f t="shared" si="21"/>
        <v>0</v>
      </c>
      <c r="DO9" s="33">
        <f t="shared" si="22"/>
        <v>0</v>
      </c>
      <c r="DP9" s="34">
        <f t="shared" si="23"/>
        <v>5</v>
      </c>
      <c r="DQ9" s="35">
        <f t="shared" si="24"/>
        <v>0</v>
      </c>
      <c r="DR9" s="35">
        <f t="shared" si="25"/>
        <v>0</v>
      </c>
      <c r="DS9" s="34">
        <f t="shared" si="26"/>
        <v>5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classi!B64</f>
        <v>-</v>
      </c>
      <c r="E10" s="37"/>
      <c r="F10" s="23">
        <f>classi!C64</f>
        <v>0</v>
      </c>
      <c r="G10" s="23">
        <f>classi!D64</f>
        <v>0</v>
      </c>
      <c r="H10" s="23">
        <f>classi!G64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25">
        <v>0</v>
      </c>
      <c r="P10" s="26">
        <f t="shared" si="0"/>
        <v>0</v>
      </c>
      <c r="Q10" s="25">
        <v>0</v>
      </c>
      <c r="R10" s="25">
        <v>0</v>
      </c>
      <c r="S10" s="25">
        <v>0</v>
      </c>
      <c r="T10" s="25">
        <v>0</v>
      </c>
      <c r="U10" s="26">
        <f t="shared" si="1"/>
        <v>0</v>
      </c>
      <c r="V10" s="25">
        <v>0</v>
      </c>
      <c r="W10" s="25">
        <v>0</v>
      </c>
      <c r="X10" s="25">
        <v>0</v>
      </c>
      <c r="Y10" s="25">
        <v>0</v>
      </c>
      <c r="Z10" s="26">
        <f t="shared" si="2"/>
        <v>0</v>
      </c>
      <c r="AA10" s="25">
        <v>0</v>
      </c>
      <c r="AB10" s="25">
        <v>0</v>
      </c>
      <c r="AC10" s="25">
        <v>0</v>
      </c>
      <c r="AD10" s="25">
        <v>0</v>
      </c>
      <c r="AE10" s="26">
        <f t="shared" si="3"/>
        <v>0</v>
      </c>
      <c r="AF10" s="25">
        <v>0</v>
      </c>
      <c r="AG10" s="25">
        <v>0</v>
      </c>
      <c r="AH10" s="25">
        <v>0</v>
      </c>
      <c r="AI10" s="25">
        <v>0</v>
      </c>
      <c r="AJ10" s="26">
        <f t="shared" si="4"/>
        <v>0</v>
      </c>
      <c r="AK10" s="25">
        <v>0</v>
      </c>
      <c r="AL10" s="25">
        <v>0</v>
      </c>
      <c r="AM10" s="25">
        <v>0</v>
      </c>
      <c r="AN10" s="25">
        <v>0</v>
      </c>
      <c r="AO10" s="26">
        <f t="shared" si="5"/>
        <v>0</v>
      </c>
      <c r="AP10" s="25">
        <v>0</v>
      </c>
      <c r="AQ10" s="25">
        <v>0</v>
      </c>
      <c r="AR10" s="25">
        <v>0</v>
      </c>
      <c r="AS10" s="25">
        <v>0</v>
      </c>
      <c r="AT10" s="26">
        <f t="shared" si="6"/>
        <v>0</v>
      </c>
      <c r="AU10" s="25">
        <v>0</v>
      </c>
      <c r="AV10" s="25">
        <v>0</v>
      </c>
      <c r="AW10" s="25">
        <v>0</v>
      </c>
      <c r="AX10" s="25">
        <v>0</v>
      </c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28">
        <v>0</v>
      </c>
      <c r="BE10" s="26">
        <f t="shared" si="9"/>
        <v>0</v>
      </c>
      <c r="BF10" s="29">
        <v>0</v>
      </c>
      <c r="BG10" s="29">
        <v>0</v>
      </c>
      <c r="BH10" s="29">
        <v>0</v>
      </c>
      <c r="BI10" s="29">
        <v>0</v>
      </c>
      <c r="BJ10" s="26">
        <f t="shared" si="10"/>
        <v>0</v>
      </c>
      <c r="BK10" s="29">
        <v>0</v>
      </c>
      <c r="BL10" s="29">
        <v>0</v>
      </c>
      <c r="BM10" s="29">
        <v>0</v>
      </c>
      <c r="BN10" s="29">
        <v>0</v>
      </c>
      <c r="BO10" s="26">
        <f t="shared" si="11"/>
        <v>0</v>
      </c>
      <c r="BP10" s="29">
        <v>0</v>
      </c>
      <c r="BQ10" s="29">
        <v>0</v>
      </c>
      <c r="BR10" s="29">
        <v>0</v>
      </c>
      <c r="BS10" s="29">
        <v>0</v>
      </c>
      <c r="BT10" s="26">
        <f t="shared" si="12"/>
        <v>0</v>
      </c>
      <c r="BU10" s="30">
        <v>0</v>
      </c>
      <c r="BV10" s="30">
        <v>0</v>
      </c>
      <c r="BW10" s="30">
        <v>0</v>
      </c>
      <c r="BX10" s="30">
        <v>0</v>
      </c>
      <c r="BY10" s="26">
        <f t="shared" si="13"/>
        <v>0</v>
      </c>
      <c r="BZ10" s="30">
        <v>0</v>
      </c>
      <c r="CA10" s="30">
        <v>0</v>
      </c>
      <c r="CB10" s="30">
        <v>0</v>
      </c>
      <c r="CC10" s="30">
        <v>0</v>
      </c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2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5</v>
      </c>
      <c r="DK10" s="81">
        <f t="shared" si="18"/>
        <v>0</v>
      </c>
      <c r="DL10" s="33">
        <f t="shared" si="19"/>
        <v>0</v>
      </c>
      <c r="DM10" s="34">
        <f t="shared" si="20"/>
        <v>5</v>
      </c>
      <c r="DN10" s="33">
        <f t="shared" si="21"/>
        <v>0</v>
      </c>
      <c r="DO10" s="33">
        <f t="shared" si="22"/>
        <v>0</v>
      </c>
      <c r="DP10" s="34">
        <f t="shared" si="23"/>
        <v>5</v>
      </c>
      <c r="DQ10" s="35">
        <f t="shared" si="24"/>
        <v>0</v>
      </c>
      <c r="DR10" s="35">
        <f t="shared" si="25"/>
        <v>0</v>
      </c>
      <c r="DS10" s="34">
        <f t="shared" si="26"/>
        <v>5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classi!B65</f>
        <v>-</v>
      </c>
      <c r="E11" s="37"/>
      <c r="F11" s="23">
        <f>classi!C65</f>
        <v>0</v>
      </c>
      <c r="G11" s="23">
        <f>classi!D65</f>
        <v>0</v>
      </c>
      <c r="H11" s="23">
        <f>classi!G65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25">
        <v>0</v>
      </c>
      <c r="P11" s="26">
        <f t="shared" si="0"/>
        <v>0</v>
      </c>
      <c r="Q11" s="25">
        <v>0</v>
      </c>
      <c r="R11" s="25">
        <v>0</v>
      </c>
      <c r="S11" s="25">
        <v>0</v>
      </c>
      <c r="T11" s="25">
        <v>0</v>
      </c>
      <c r="U11" s="26">
        <f t="shared" si="1"/>
        <v>0</v>
      </c>
      <c r="V11" s="25">
        <v>0</v>
      </c>
      <c r="W11" s="25">
        <v>0</v>
      </c>
      <c r="X11" s="25">
        <v>0</v>
      </c>
      <c r="Y11" s="25">
        <v>0</v>
      </c>
      <c r="Z11" s="26">
        <f t="shared" si="2"/>
        <v>0</v>
      </c>
      <c r="AA11" s="25">
        <v>0</v>
      </c>
      <c r="AB11" s="25">
        <v>0</v>
      </c>
      <c r="AC11" s="25">
        <v>0</v>
      </c>
      <c r="AD11" s="25">
        <v>0</v>
      </c>
      <c r="AE11" s="26">
        <f t="shared" si="3"/>
        <v>0</v>
      </c>
      <c r="AF11" s="25">
        <v>0</v>
      </c>
      <c r="AG11" s="25">
        <v>0</v>
      </c>
      <c r="AH11" s="25">
        <v>0</v>
      </c>
      <c r="AI11" s="25">
        <v>0</v>
      </c>
      <c r="AJ11" s="26">
        <f t="shared" si="4"/>
        <v>0</v>
      </c>
      <c r="AK11" s="25">
        <v>0</v>
      </c>
      <c r="AL11" s="25">
        <v>0</v>
      </c>
      <c r="AM11" s="25">
        <v>0</v>
      </c>
      <c r="AN11" s="25">
        <v>0</v>
      </c>
      <c r="AO11" s="26">
        <f t="shared" si="5"/>
        <v>0</v>
      </c>
      <c r="AP11" s="25">
        <v>0</v>
      </c>
      <c r="AQ11" s="25">
        <v>0</v>
      </c>
      <c r="AR11" s="25">
        <v>0</v>
      </c>
      <c r="AS11" s="25">
        <v>0</v>
      </c>
      <c r="AT11" s="26">
        <f t="shared" si="6"/>
        <v>0</v>
      </c>
      <c r="AU11" s="25">
        <v>0</v>
      </c>
      <c r="AV11" s="25">
        <v>0</v>
      </c>
      <c r="AW11" s="25">
        <v>0</v>
      </c>
      <c r="AX11" s="25">
        <v>0</v>
      </c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28">
        <v>0</v>
      </c>
      <c r="BE11" s="26">
        <f t="shared" si="9"/>
        <v>0</v>
      </c>
      <c r="BF11" s="29">
        <v>0</v>
      </c>
      <c r="BG11" s="29">
        <v>0</v>
      </c>
      <c r="BH11" s="29">
        <v>0</v>
      </c>
      <c r="BI11" s="29">
        <v>0</v>
      </c>
      <c r="BJ11" s="26">
        <f t="shared" si="10"/>
        <v>0</v>
      </c>
      <c r="BK11" s="29">
        <v>0</v>
      </c>
      <c r="BL11" s="29">
        <v>0</v>
      </c>
      <c r="BM11" s="29">
        <v>0</v>
      </c>
      <c r="BN11" s="29">
        <v>0</v>
      </c>
      <c r="BO11" s="26">
        <f t="shared" si="11"/>
        <v>0</v>
      </c>
      <c r="BP11" s="29">
        <v>0</v>
      </c>
      <c r="BQ11" s="29">
        <v>0</v>
      </c>
      <c r="BR11" s="29">
        <v>0</v>
      </c>
      <c r="BS11" s="29">
        <v>0</v>
      </c>
      <c r="BT11" s="26">
        <f t="shared" si="12"/>
        <v>0</v>
      </c>
      <c r="BU11" s="30">
        <v>0</v>
      </c>
      <c r="BV11" s="30">
        <v>0</v>
      </c>
      <c r="BW11" s="30">
        <v>0</v>
      </c>
      <c r="BX11" s="30">
        <v>0</v>
      </c>
      <c r="BY11" s="26">
        <f t="shared" si="13"/>
        <v>0</v>
      </c>
      <c r="BZ11" s="30">
        <v>0</v>
      </c>
      <c r="CA11" s="30">
        <v>0</v>
      </c>
      <c r="CB11" s="30">
        <v>0</v>
      </c>
      <c r="CC11" s="30">
        <v>0</v>
      </c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2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5</v>
      </c>
      <c r="DK11" s="81">
        <f t="shared" si="18"/>
        <v>0</v>
      </c>
      <c r="DL11" s="33">
        <f t="shared" si="19"/>
        <v>0</v>
      </c>
      <c r="DM11" s="34">
        <f t="shared" si="20"/>
        <v>5</v>
      </c>
      <c r="DN11" s="33">
        <f t="shared" si="21"/>
        <v>0</v>
      </c>
      <c r="DO11" s="33">
        <f t="shared" si="22"/>
        <v>0</v>
      </c>
      <c r="DP11" s="34">
        <f t="shared" si="23"/>
        <v>5</v>
      </c>
      <c r="DQ11" s="35">
        <f t="shared" si="24"/>
        <v>0</v>
      </c>
      <c r="DR11" s="35">
        <f t="shared" si="25"/>
        <v>0</v>
      </c>
      <c r="DS11" s="34">
        <f t="shared" si="26"/>
        <v>5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classi!B66</f>
        <v>-</v>
      </c>
      <c r="E12" s="37"/>
      <c r="F12" s="23">
        <f>classi!C66</f>
        <v>0</v>
      </c>
      <c r="G12" s="23">
        <f>classi!D66</f>
        <v>0</v>
      </c>
      <c r="H12" s="23">
        <f>classi!G66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25">
        <v>0</v>
      </c>
      <c r="P12" s="26">
        <f t="shared" si="0"/>
        <v>0</v>
      </c>
      <c r="Q12" s="25">
        <v>0</v>
      </c>
      <c r="R12" s="25">
        <v>0</v>
      </c>
      <c r="S12" s="25">
        <v>0</v>
      </c>
      <c r="T12" s="25">
        <v>0</v>
      </c>
      <c r="U12" s="26">
        <f t="shared" si="1"/>
        <v>0</v>
      </c>
      <c r="V12" s="25">
        <v>0</v>
      </c>
      <c r="W12" s="25">
        <v>0</v>
      </c>
      <c r="X12" s="25">
        <v>0</v>
      </c>
      <c r="Y12" s="25">
        <v>0</v>
      </c>
      <c r="Z12" s="26">
        <f t="shared" si="2"/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f t="shared" si="3"/>
        <v>0</v>
      </c>
      <c r="AF12" s="25">
        <v>0</v>
      </c>
      <c r="AG12" s="25">
        <v>0</v>
      </c>
      <c r="AH12" s="25">
        <v>0</v>
      </c>
      <c r="AI12" s="25">
        <v>0</v>
      </c>
      <c r="AJ12" s="26">
        <f t="shared" si="4"/>
        <v>0</v>
      </c>
      <c r="AK12" s="25">
        <v>0</v>
      </c>
      <c r="AL12" s="25">
        <v>0</v>
      </c>
      <c r="AM12" s="25">
        <v>0</v>
      </c>
      <c r="AN12" s="25">
        <v>0</v>
      </c>
      <c r="AO12" s="26">
        <f t="shared" si="5"/>
        <v>0</v>
      </c>
      <c r="AP12" s="25">
        <v>0</v>
      </c>
      <c r="AQ12" s="25">
        <v>0</v>
      </c>
      <c r="AR12" s="25">
        <v>0</v>
      </c>
      <c r="AS12" s="25">
        <v>0</v>
      </c>
      <c r="AT12" s="26">
        <f t="shared" si="6"/>
        <v>0</v>
      </c>
      <c r="AU12" s="25">
        <v>0</v>
      </c>
      <c r="AV12" s="25">
        <v>0</v>
      </c>
      <c r="AW12" s="25">
        <v>0</v>
      </c>
      <c r="AX12" s="25">
        <v>0</v>
      </c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28">
        <v>0</v>
      </c>
      <c r="BE12" s="26">
        <f t="shared" si="9"/>
        <v>0</v>
      </c>
      <c r="BF12" s="29">
        <v>0</v>
      </c>
      <c r="BG12" s="29">
        <v>0</v>
      </c>
      <c r="BH12" s="29">
        <v>0</v>
      </c>
      <c r="BI12" s="29">
        <v>0</v>
      </c>
      <c r="BJ12" s="26">
        <f t="shared" si="10"/>
        <v>0</v>
      </c>
      <c r="BK12" s="29">
        <v>0</v>
      </c>
      <c r="BL12" s="29">
        <v>0</v>
      </c>
      <c r="BM12" s="29">
        <v>0</v>
      </c>
      <c r="BN12" s="29">
        <v>0</v>
      </c>
      <c r="BO12" s="26">
        <f t="shared" si="11"/>
        <v>0</v>
      </c>
      <c r="BP12" s="29">
        <v>0</v>
      </c>
      <c r="BQ12" s="29">
        <v>0</v>
      </c>
      <c r="BR12" s="29">
        <v>0</v>
      </c>
      <c r="BS12" s="29">
        <v>0</v>
      </c>
      <c r="BT12" s="26">
        <f t="shared" si="12"/>
        <v>0</v>
      </c>
      <c r="BU12" s="30">
        <v>0</v>
      </c>
      <c r="BV12" s="30">
        <v>0</v>
      </c>
      <c r="BW12" s="30">
        <v>0</v>
      </c>
      <c r="BX12" s="30">
        <v>0</v>
      </c>
      <c r="BY12" s="26">
        <f t="shared" si="13"/>
        <v>0</v>
      </c>
      <c r="BZ12" s="30">
        <v>0</v>
      </c>
      <c r="CA12" s="30">
        <v>0</v>
      </c>
      <c r="CB12" s="30">
        <v>0</v>
      </c>
      <c r="CC12" s="30">
        <v>0</v>
      </c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2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5</v>
      </c>
      <c r="DK12" s="81">
        <f t="shared" si="18"/>
        <v>0</v>
      </c>
      <c r="DL12" s="33">
        <f t="shared" si="19"/>
        <v>0</v>
      </c>
      <c r="DM12" s="34">
        <f t="shared" si="20"/>
        <v>5</v>
      </c>
      <c r="DN12" s="33">
        <f t="shared" si="21"/>
        <v>0</v>
      </c>
      <c r="DO12" s="33">
        <f t="shared" si="22"/>
        <v>0</v>
      </c>
      <c r="DP12" s="34">
        <f t="shared" si="23"/>
        <v>5</v>
      </c>
      <c r="DQ12" s="35">
        <f t="shared" si="24"/>
        <v>0</v>
      </c>
      <c r="DR12" s="35">
        <f t="shared" si="25"/>
        <v>0</v>
      </c>
      <c r="DS12" s="34">
        <f t="shared" si="26"/>
        <v>5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classi!B67</f>
        <v>-</v>
      </c>
      <c r="E13" s="37"/>
      <c r="F13" s="23">
        <f>classi!C67</f>
        <v>0</v>
      </c>
      <c r="G13" s="23">
        <f>classi!D67</f>
        <v>0</v>
      </c>
      <c r="H13" s="23">
        <f>classi!G67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25">
        <v>0</v>
      </c>
      <c r="P13" s="26">
        <f t="shared" si="0"/>
        <v>0</v>
      </c>
      <c r="Q13" s="25">
        <v>0</v>
      </c>
      <c r="R13" s="25">
        <v>0</v>
      </c>
      <c r="S13" s="25">
        <v>0</v>
      </c>
      <c r="T13" s="25">
        <v>0</v>
      </c>
      <c r="U13" s="26">
        <f t="shared" si="1"/>
        <v>0</v>
      </c>
      <c r="V13" s="25">
        <v>0</v>
      </c>
      <c r="W13" s="25">
        <v>0</v>
      </c>
      <c r="X13" s="25">
        <v>0</v>
      </c>
      <c r="Y13" s="25">
        <v>0</v>
      </c>
      <c r="Z13" s="26">
        <f t="shared" si="2"/>
        <v>0</v>
      </c>
      <c r="AA13" s="25">
        <v>0</v>
      </c>
      <c r="AB13" s="25">
        <v>0</v>
      </c>
      <c r="AC13" s="25">
        <v>0</v>
      </c>
      <c r="AD13" s="25">
        <v>0</v>
      </c>
      <c r="AE13" s="26">
        <f t="shared" si="3"/>
        <v>0</v>
      </c>
      <c r="AF13" s="25">
        <v>0</v>
      </c>
      <c r="AG13" s="25">
        <v>0</v>
      </c>
      <c r="AH13" s="25">
        <v>0</v>
      </c>
      <c r="AI13" s="25">
        <v>0</v>
      </c>
      <c r="AJ13" s="26">
        <f t="shared" si="4"/>
        <v>0</v>
      </c>
      <c r="AK13" s="25">
        <v>0</v>
      </c>
      <c r="AL13" s="25">
        <v>0</v>
      </c>
      <c r="AM13" s="25">
        <v>0</v>
      </c>
      <c r="AN13" s="25">
        <v>0</v>
      </c>
      <c r="AO13" s="26">
        <f t="shared" si="5"/>
        <v>0</v>
      </c>
      <c r="AP13" s="25">
        <v>0</v>
      </c>
      <c r="AQ13" s="25">
        <v>0</v>
      </c>
      <c r="AR13" s="25">
        <v>0</v>
      </c>
      <c r="AS13" s="25">
        <v>0</v>
      </c>
      <c r="AT13" s="26">
        <f t="shared" si="6"/>
        <v>0</v>
      </c>
      <c r="AU13" s="25">
        <v>0</v>
      </c>
      <c r="AV13" s="25">
        <v>0</v>
      </c>
      <c r="AW13" s="25">
        <v>0</v>
      </c>
      <c r="AX13" s="25">
        <v>0</v>
      </c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28">
        <v>0</v>
      </c>
      <c r="BE13" s="26">
        <f t="shared" si="9"/>
        <v>0</v>
      </c>
      <c r="BF13" s="29">
        <v>0</v>
      </c>
      <c r="BG13" s="29">
        <v>0</v>
      </c>
      <c r="BH13" s="29">
        <v>0</v>
      </c>
      <c r="BI13" s="29">
        <v>0</v>
      </c>
      <c r="BJ13" s="26">
        <f t="shared" si="10"/>
        <v>0</v>
      </c>
      <c r="BK13" s="29">
        <v>0</v>
      </c>
      <c r="BL13" s="29">
        <v>0</v>
      </c>
      <c r="BM13" s="29">
        <v>0</v>
      </c>
      <c r="BN13" s="29">
        <v>0</v>
      </c>
      <c r="BO13" s="26">
        <f t="shared" si="11"/>
        <v>0</v>
      </c>
      <c r="BP13" s="29">
        <v>0</v>
      </c>
      <c r="BQ13" s="29">
        <v>0</v>
      </c>
      <c r="BR13" s="29">
        <v>0</v>
      </c>
      <c r="BS13" s="29">
        <v>0</v>
      </c>
      <c r="BT13" s="26">
        <f t="shared" si="12"/>
        <v>0</v>
      </c>
      <c r="BU13" s="30">
        <v>0</v>
      </c>
      <c r="BV13" s="30">
        <v>0</v>
      </c>
      <c r="BW13" s="30">
        <v>0</v>
      </c>
      <c r="BX13" s="30">
        <v>0</v>
      </c>
      <c r="BY13" s="26">
        <f t="shared" si="13"/>
        <v>0</v>
      </c>
      <c r="BZ13" s="30">
        <v>0</v>
      </c>
      <c r="CA13" s="30">
        <v>0</v>
      </c>
      <c r="CB13" s="30">
        <v>0</v>
      </c>
      <c r="CC13" s="30">
        <v>0</v>
      </c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2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5</v>
      </c>
      <c r="DK13" s="81">
        <f t="shared" si="18"/>
        <v>0</v>
      </c>
      <c r="DL13" s="33">
        <f t="shared" si="19"/>
        <v>0</v>
      </c>
      <c r="DM13" s="34">
        <f t="shared" si="20"/>
        <v>5</v>
      </c>
      <c r="DN13" s="33">
        <f t="shared" si="21"/>
        <v>0</v>
      </c>
      <c r="DO13" s="33">
        <f t="shared" si="22"/>
        <v>0</v>
      </c>
      <c r="DP13" s="34">
        <f t="shared" si="23"/>
        <v>5</v>
      </c>
      <c r="DQ13" s="35">
        <f t="shared" si="24"/>
        <v>0</v>
      </c>
      <c r="DR13" s="35">
        <f t="shared" si="25"/>
        <v>0</v>
      </c>
      <c r="DS13" s="34">
        <f t="shared" si="26"/>
        <v>5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classi!B68</f>
        <v>-</v>
      </c>
      <c r="E14" s="37"/>
      <c r="F14" s="23">
        <f>classi!C68</f>
        <v>0</v>
      </c>
      <c r="G14" s="23">
        <f>classi!D68</f>
        <v>0</v>
      </c>
      <c r="H14" s="23">
        <f>classi!G68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25">
        <v>0</v>
      </c>
      <c r="P14" s="26">
        <f t="shared" si="0"/>
        <v>0</v>
      </c>
      <c r="Q14" s="25">
        <v>0</v>
      </c>
      <c r="R14" s="25">
        <v>0</v>
      </c>
      <c r="S14" s="25">
        <v>0</v>
      </c>
      <c r="T14" s="25">
        <v>0</v>
      </c>
      <c r="U14" s="26">
        <f t="shared" si="1"/>
        <v>0</v>
      </c>
      <c r="V14" s="25">
        <v>0</v>
      </c>
      <c r="W14" s="25">
        <v>0</v>
      </c>
      <c r="X14" s="25">
        <v>0</v>
      </c>
      <c r="Y14" s="25">
        <v>0</v>
      </c>
      <c r="Z14" s="26">
        <f t="shared" si="2"/>
        <v>0</v>
      </c>
      <c r="AA14" s="25">
        <v>0</v>
      </c>
      <c r="AB14" s="25">
        <v>0</v>
      </c>
      <c r="AC14" s="25">
        <v>0</v>
      </c>
      <c r="AD14" s="25">
        <v>0</v>
      </c>
      <c r="AE14" s="26">
        <f t="shared" si="3"/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f t="shared" si="4"/>
        <v>0</v>
      </c>
      <c r="AK14" s="25">
        <v>0</v>
      </c>
      <c r="AL14" s="25">
        <v>0</v>
      </c>
      <c r="AM14" s="25">
        <v>0</v>
      </c>
      <c r="AN14" s="25">
        <v>0</v>
      </c>
      <c r="AO14" s="26">
        <f t="shared" si="5"/>
        <v>0</v>
      </c>
      <c r="AP14" s="25">
        <v>0</v>
      </c>
      <c r="AQ14" s="25">
        <v>0</v>
      </c>
      <c r="AR14" s="25">
        <v>0</v>
      </c>
      <c r="AS14" s="25">
        <v>0</v>
      </c>
      <c r="AT14" s="26">
        <f t="shared" si="6"/>
        <v>0</v>
      </c>
      <c r="AU14" s="25">
        <v>0</v>
      </c>
      <c r="AV14" s="25">
        <v>0</v>
      </c>
      <c r="AW14" s="25">
        <v>0</v>
      </c>
      <c r="AX14" s="25">
        <v>0</v>
      </c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28">
        <v>0</v>
      </c>
      <c r="BE14" s="26">
        <f t="shared" si="9"/>
        <v>0</v>
      </c>
      <c r="BF14" s="29">
        <v>0</v>
      </c>
      <c r="BG14" s="29">
        <v>0</v>
      </c>
      <c r="BH14" s="29">
        <v>0</v>
      </c>
      <c r="BI14" s="29">
        <v>0</v>
      </c>
      <c r="BJ14" s="26">
        <f t="shared" si="10"/>
        <v>0</v>
      </c>
      <c r="BK14" s="29">
        <v>0</v>
      </c>
      <c r="BL14" s="29">
        <v>0</v>
      </c>
      <c r="BM14" s="29">
        <v>0</v>
      </c>
      <c r="BN14" s="29">
        <v>0</v>
      </c>
      <c r="BO14" s="26">
        <f t="shared" si="11"/>
        <v>0</v>
      </c>
      <c r="BP14" s="29">
        <v>0</v>
      </c>
      <c r="BQ14" s="29">
        <v>0</v>
      </c>
      <c r="BR14" s="29">
        <v>0</v>
      </c>
      <c r="BS14" s="29">
        <v>0</v>
      </c>
      <c r="BT14" s="26">
        <f t="shared" si="12"/>
        <v>0</v>
      </c>
      <c r="BU14" s="30">
        <v>0</v>
      </c>
      <c r="BV14" s="30">
        <v>0</v>
      </c>
      <c r="BW14" s="30">
        <v>0</v>
      </c>
      <c r="BX14" s="30">
        <v>0</v>
      </c>
      <c r="BY14" s="26">
        <f t="shared" si="13"/>
        <v>0</v>
      </c>
      <c r="BZ14" s="30">
        <v>0</v>
      </c>
      <c r="CA14" s="30">
        <v>0</v>
      </c>
      <c r="CB14" s="30">
        <v>0</v>
      </c>
      <c r="CC14" s="30">
        <v>0</v>
      </c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2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5</v>
      </c>
      <c r="DK14" s="81">
        <f t="shared" si="18"/>
        <v>0</v>
      </c>
      <c r="DL14" s="33">
        <f t="shared" si="19"/>
        <v>0</v>
      </c>
      <c r="DM14" s="34">
        <f t="shared" si="20"/>
        <v>5</v>
      </c>
      <c r="DN14" s="33">
        <f t="shared" si="21"/>
        <v>0</v>
      </c>
      <c r="DO14" s="33">
        <f t="shared" si="22"/>
        <v>0</v>
      </c>
      <c r="DP14" s="34">
        <f t="shared" si="23"/>
        <v>5</v>
      </c>
      <c r="DQ14" s="35">
        <f t="shared" si="24"/>
        <v>0</v>
      </c>
      <c r="DR14" s="35">
        <f t="shared" si="25"/>
        <v>0</v>
      </c>
      <c r="DS14" s="34">
        <f t="shared" si="26"/>
        <v>5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classi!B69</f>
        <v>-</v>
      </c>
      <c r="E15" s="37"/>
      <c r="F15" s="23">
        <f>classi!C69</f>
        <v>0</v>
      </c>
      <c r="G15" s="23">
        <f>classi!D69</f>
        <v>0</v>
      </c>
      <c r="H15" s="23">
        <f>classi!G69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25">
        <v>0</v>
      </c>
      <c r="P15" s="26">
        <f t="shared" si="0"/>
        <v>0</v>
      </c>
      <c r="Q15" s="25">
        <v>0</v>
      </c>
      <c r="R15" s="25">
        <v>0</v>
      </c>
      <c r="S15" s="25">
        <v>0</v>
      </c>
      <c r="T15" s="25">
        <v>0</v>
      </c>
      <c r="U15" s="26">
        <f t="shared" si="1"/>
        <v>0</v>
      </c>
      <c r="V15" s="25">
        <v>0</v>
      </c>
      <c r="W15" s="25">
        <v>0</v>
      </c>
      <c r="X15" s="25">
        <v>0</v>
      </c>
      <c r="Y15" s="25">
        <v>0</v>
      </c>
      <c r="Z15" s="26">
        <f t="shared" si="2"/>
        <v>0</v>
      </c>
      <c r="AA15" s="25">
        <v>0</v>
      </c>
      <c r="AB15" s="25">
        <v>0</v>
      </c>
      <c r="AC15" s="25">
        <v>0</v>
      </c>
      <c r="AD15" s="25">
        <v>0</v>
      </c>
      <c r="AE15" s="26">
        <f t="shared" si="3"/>
        <v>0</v>
      </c>
      <c r="AF15" s="25">
        <v>0</v>
      </c>
      <c r="AG15" s="25">
        <v>0</v>
      </c>
      <c r="AH15" s="25">
        <v>0</v>
      </c>
      <c r="AI15" s="25">
        <v>0</v>
      </c>
      <c r="AJ15" s="26">
        <f t="shared" si="4"/>
        <v>0</v>
      </c>
      <c r="AK15" s="25">
        <v>0</v>
      </c>
      <c r="AL15" s="25">
        <v>0</v>
      </c>
      <c r="AM15" s="25">
        <v>0</v>
      </c>
      <c r="AN15" s="25">
        <v>0</v>
      </c>
      <c r="AO15" s="26">
        <f t="shared" si="5"/>
        <v>0</v>
      </c>
      <c r="AP15" s="25">
        <v>0</v>
      </c>
      <c r="AQ15" s="25">
        <v>0</v>
      </c>
      <c r="AR15" s="25">
        <v>0</v>
      </c>
      <c r="AS15" s="25">
        <v>0</v>
      </c>
      <c r="AT15" s="26">
        <f t="shared" si="6"/>
        <v>0</v>
      </c>
      <c r="AU15" s="25">
        <v>0</v>
      </c>
      <c r="AV15" s="25">
        <v>0</v>
      </c>
      <c r="AW15" s="25">
        <v>0</v>
      </c>
      <c r="AX15" s="25">
        <v>0</v>
      </c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28">
        <v>0</v>
      </c>
      <c r="BE15" s="26">
        <f t="shared" si="9"/>
        <v>0</v>
      </c>
      <c r="BF15" s="29">
        <v>0</v>
      </c>
      <c r="BG15" s="29">
        <v>0</v>
      </c>
      <c r="BH15" s="29">
        <v>0</v>
      </c>
      <c r="BI15" s="29">
        <v>0</v>
      </c>
      <c r="BJ15" s="26">
        <f t="shared" si="10"/>
        <v>0</v>
      </c>
      <c r="BK15" s="29">
        <v>0</v>
      </c>
      <c r="BL15" s="29">
        <v>0</v>
      </c>
      <c r="BM15" s="29">
        <v>0</v>
      </c>
      <c r="BN15" s="29">
        <v>0</v>
      </c>
      <c r="BO15" s="26">
        <f t="shared" si="11"/>
        <v>0</v>
      </c>
      <c r="BP15" s="29">
        <v>0</v>
      </c>
      <c r="BQ15" s="29">
        <v>0</v>
      </c>
      <c r="BR15" s="29">
        <v>0</v>
      </c>
      <c r="BS15" s="29">
        <v>0</v>
      </c>
      <c r="BT15" s="26">
        <f t="shared" si="12"/>
        <v>0</v>
      </c>
      <c r="BU15" s="30">
        <v>0</v>
      </c>
      <c r="BV15" s="30">
        <v>0</v>
      </c>
      <c r="BW15" s="30">
        <v>0</v>
      </c>
      <c r="BX15" s="30">
        <v>0</v>
      </c>
      <c r="BY15" s="26">
        <f t="shared" si="13"/>
        <v>0</v>
      </c>
      <c r="BZ15" s="30">
        <v>0</v>
      </c>
      <c r="CA15" s="30">
        <v>0</v>
      </c>
      <c r="CB15" s="30">
        <v>0</v>
      </c>
      <c r="CC15" s="30">
        <v>0</v>
      </c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2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5</v>
      </c>
      <c r="DK15" s="81">
        <f t="shared" si="18"/>
        <v>0</v>
      </c>
      <c r="DL15" s="33">
        <f t="shared" si="19"/>
        <v>0</v>
      </c>
      <c r="DM15" s="34">
        <f t="shared" si="20"/>
        <v>5</v>
      </c>
      <c r="DN15" s="33">
        <f t="shared" si="21"/>
        <v>0</v>
      </c>
      <c r="DO15" s="33">
        <f t="shared" si="22"/>
        <v>0</v>
      </c>
      <c r="DP15" s="34">
        <f t="shared" si="23"/>
        <v>5</v>
      </c>
      <c r="DQ15" s="35">
        <f t="shared" si="24"/>
        <v>0</v>
      </c>
      <c r="DR15" s="35">
        <f t="shared" si="25"/>
        <v>0</v>
      </c>
      <c r="DS15" s="34">
        <f t="shared" si="26"/>
        <v>5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classi!B70</f>
        <v>-</v>
      </c>
      <c r="E16" s="37"/>
      <c r="F16" s="23">
        <f>classi!C70</f>
        <v>0</v>
      </c>
      <c r="G16" s="23">
        <f>classi!D70</f>
        <v>0</v>
      </c>
      <c r="H16" s="23">
        <f>classi!G70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>
        <v>0</v>
      </c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>
        <v>0</v>
      </c>
      <c r="AX16" s="25">
        <v>0</v>
      </c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f t="shared" si="9"/>
        <v>0</v>
      </c>
      <c r="BF16" s="29">
        <v>0</v>
      </c>
      <c r="BG16" s="29">
        <v>0</v>
      </c>
      <c r="BH16" s="29">
        <v>0</v>
      </c>
      <c r="BI16" s="29">
        <v>0</v>
      </c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>
        <v>0</v>
      </c>
      <c r="BS16" s="29">
        <v>0</v>
      </c>
      <c r="BT16" s="26">
        <f t="shared" si="12"/>
        <v>0</v>
      </c>
      <c r="BU16" s="30">
        <v>0</v>
      </c>
      <c r="BV16" s="30">
        <v>0</v>
      </c>
      <c r="BW16" s="30">
        <v>0</v>
      </c>
      <c r="BX16" s="30">
        <v>0</v>
      </c>
      <c r="BY16" s="26">
        <f t="shared" si="13"/>
        <v>0</v>
      </c>
      <c r="BZ16" s="30">
        <v>0</v>
      </c>
      <c r="CA16" s="30">
        <v>0</v>
      </c>
      <c r="CB16" s="30">
        <v>0</v>
      </c>
      <c r="CC16" s="30">
        <v>0</v>
      </c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2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5</v>
      </c>
      <c r="DK16" s="81">
        <f t="shared" si="18"/>
        <v>0</v>
      </c>
      <c r="DL16" s="33">
        <f t="shared" si="19"/>
        <v>0</v>
      </c>
      <c r="DM16" s="34">
        <f t="shared" si="20"/>
        <v>5</v>
      </c>
      <c r="DN16" s="33">
        <f t="shared" si="21"/>
        <v>0</v>
      </c>
      <c r="DO16" s="33">
        <f t="shared" si="22"/>
        <v>0</v>
      </c>
      <c r="DP16" s="34">
        <f t="shared" si="23"/>
        <v>5</v>
      </c>
      <c r="DQ16" s="35">
        <f t="shared" si="24"/>
        <v>0</v>
      </c>
      <c r="DR16" s="35">
        <f t="shared" si="25"/>
        <v>0</v>
      </c>
      <c r="DS16" s="34">
        <f t="shared" si="26"/>
        <v>5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classi!B71</f>
        <v>-</v>
      </c>
      <c r="E17" s="37"/>
      <c r="F17" s="23">
        <f>classi!C71</f>
        <v>0</v>
      </c>
      <c r="G17" s="23">
        <f>classi!D71</f>
        <v>0</v>
      </c>
      <c r="H17" s="23">
        <f>classi!G71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>
        <v>0</v>
      </c>
      <c r="AX17" s="25">
        <v>0</v>
      </c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>
        <v>0</v>
      </c>
      <c r="BS17" s="29">
        <v>0</v>
      </c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2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5</v>
      </c>
      <c r="DK17" s="81">
        <f t="shared" si="18"/>
        <v>0</v>
      </c>
      <c r="DL17" s="33">
        <f t="shared" si="19"/>
        <v>0</v>
      </c>
      <c r="DM17" s="34">
        <f t="shared" si="20"/>
        <v>5</v>
      </c>
      <c r="DN17" s="33">
        <f t="shared" si="21"/>
        <v>0</v>
      </c>
      <c r="DO17" s="33">
        <f t="shared" si="22"/>
        <v>0</v>
      </c>
      <c r="DP17" s="34">
        <f t="shared" si="23"/>
        <v>5</v>
      </c>
      <c r="DQ17" s="35">
        <f t="shared" si="24"/>
        <v>0</v>
      </c>
      <c r="DR17" s="35">
        <f t="shared" si="25"/>
        <v>0</v>
      </c>
      <c r="DS17" s="34">
        <f t="shared" si="26"/>
        <v>5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classi!B72</f>
        <v>-</v>
      </c>
      <c r="E18" s="37"/>
      <c r="F18" s="23">
        <f>classi!C72</f>
        <v>0</v>
      </c>
      <c r="G18" s="23">
        <f>classi!D72</f>
        <v>0</v>
      </c>
      <c r="H18" s="23">
        <f>classi!G72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2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5</v>
      </c>
      <c r="DK18" s="81">
        <f t="shared" si="18"/>
        <v>0</v>
      </c>
      <c r="DL18" s="33">
        <f t="shared" si="19"/>
        <v>0</v>
      </c>
      <c r="DM18" s="34">
        <f t="shared" si="20"/>
        <v>5</v>
      </c>
      <c r="DN18" s="33">
        <f t="shared" si="21"/>
        <v>0</v>
      </c>
      <c r="DO18" s="33">
        <f t="shared" si="22"/>
        <v>0</v>
      </c>
      <c r="DP18" s="34">
        <f t="shared" si="23"/>
        <v>5</v>
      </c>
      <c r="DQ18" s="35">
        <f t="shared" si="24"/>
        <v>0</v>
      </c>
      <c r="DR18" s="35">
        <f t="shared" si="25"/>
        <v>0</v>
      </c>
      <c r="DS18" s="34">
        <f t="shared" si="26"/>
        <v>5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classi!B73</f>
        <v>-</v>
      </c>
      <c r="E19" s="37"/>
      <c r="F19" s="23">
        <f>classi!C73</f>
        <v>0</v>
      </c>
      <c r="G19" s="23">
        <f>classi!D73</f>
        <v>0</v>
      </c>
      <c r="H19" s="23">
        <f>classi!G73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2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5</v>
      </c>
      <c r="DK19" s="81">
        <f t="shared" si="18"/>
        <v>0</v>
      </c>
      <c r="DL19" s="33">
        <f t="shared" si="19"/>
        <v>0</v>
      </c>
      <c r="DM19" s="34">
        <f t="shared" si="20"/>
        <v>5</v>
      </c>
      <c r="DN19" s="33">
        <f t="shared" si="21"/>
        <v>0</v>
      </c>
      <c r="DO19" s="33">
        <f t="shared" si="22"/>
        <v>0</v>
      </c>
      <c r="DP19" s="34">
        <f t="shared" si="23"/>
        <v>5</v>
      </c>
      <c r="DQ19" s="35">
        <f t="shared" si="24"/>
        <v>0</v>
      </c>
      <c r="DR19" s="35">
        <f t="shared" si="25"/>
        <v>0</v>
      </c>
      <c r="DS19" s="34">
        <f t="shared" si="26"/>
        <v>5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classi!B74</f>
        <v>-</v>
      </c>
      <c r="E20" s="37"/>
      <c r="F20" s="23">
        <f>classi!C74</f>
        <v>0</v>
      </c>
      <c r="G20" s="23">
        <f>classi!D74</f>
        <v>0</v>
      </c>
      <c r="H20" s="23">
        <f>classi!G74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2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5</v>
      </c>
      <c r="DK20" s="81">
        <f t="shared" si="18"/>
        <v>0</v>
      </c>
      <c r="DL20" s="33">
        <f t="shared" si="19"/>
        <v>0</v>
      </c>
      <c r="DM20" s="34">
        <f t="shared" si="20"/>
        <v>5</v>
      </c>
      <c r="DN20" s="33">
        <f t="shared" si="21"/>
        <v>0</v>
      </c>
      <c r="DO20" s="33">
        <f t="shared" si="22"/>
        <v>0</v>
      </c>
      <c r="DP20" s="34">
        <f t="shared" si="23"/>
        <v>5</v>
      </c>
      <c r="DQ20" s="35">
        <f t="shared" si="24"/>
        <v>0</v>
      </c>
      <c r="DR20" s="35">
        <f t="shared" si="25"/>
        <v>0</v>
      </c>
      <c r="DS20" s="34">
        <f t="shared" si="26"/>
        <v>5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classi!B75</f>
        <v>-</v>
      </c>
      <c r="E21" s="37"/>
      <c r="F21" s="23">
        <f>classi!C75</f>
        <v>0</v>
      </c>
      <c r="G21" s="23">
        <f>classi!D75</f>
        <v>0</v>
      </c>
      <c r="H21" s="23">
        <f>classi!G75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2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5</v>
      </c>
      <c r="DK21" s="81">
        <f t="shared" si="18"/>
        <v>0</v>
      </c>
      <c r="DL21" s="33">
        <f t="shared" si="19"/>
        <v>0</v>
      </c>
      <c r="DM21" s="34">
        <f t="shared" si="20"/>
        <v>5</v>
      </c>
      <c r="DN21" s="33">
        <f t="shared" si="21"/>
        <v>0</v>
      </c>
      <c r="DO21" s="33">
        <f t="shared" si="22"/>
        <v>0</v>
      </c>
      <c r="DP21" s="34">
        <f t="shared" si="23"/>
        <v>5</v>
      </c>
      <c r="DQ21" s="35">
        <f t="shared" si="24"/>
        <v>0</v>
      </c>
      <c r="DR21" s="35">
        <f t="shared" si="25"/>
        <v>0</v>
      </c>
      <c r="DS21" s="34">
        <f t="shared" si="26"/>
        <v>5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classi!B76</f>
        <v>-</v>
      </c>
      <c r="E22" s="37"/>
      <c r="F22" s="23">
        <f>classi!C76</f>
        <v>0</v>
      </c>
      <c r="G22" s="23">
        <f>classi!D76</f>
        <v>0</v>
      </c>
      <c r="H22" s="23">
        <f>classi!G76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2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5</v>
      </c>
      <c r="DK22" s="81">
        <f t="shared" si="18"/>
        <v>0</v>
      </c>
      <c r="DL22" s="33">
        <f t="shared" si="19"/>
        <v>0</v>
      </c>
      <c r="DM22" s="34">
        <f t="shared" si="20"/>
        <v>5</v>
      </c>
      <c r="DN22" s="33">
        <f t="shared" si="21"/>
        <v>0</v>
      </c>
      <c r="DO22" s="33">
        <f t="shared" si="22"/>
        <v>0</v>
      </c>
      <c r="DP22" s="34">
        <f t="shared" si="23"/>
        <v>5</v>
      </c>
      <c r="DQ22" s="35">
        <f t="shared" si="24"/>
        <v>0</v>
      </c>
      <c r="DR22" s="35">
        <f t="shared" si="25"/>
        <v>0</v>
      </c>
      <c r="DS22" s="34">
        <f t="shared" si="26"/>
        <v>5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classi!B77</f>
        <v>-</v>
      </c>
      <c r="E23" s="39"/>
      <c r="F23" s="23">
        <f>classi!C77</f>
        <v>0</v>
      </c>
      <c r="G23" s="23">
        <f>classi!D77</f>
        <v>0</v>
      </c>
      <c r="H23" s="23">
        <f>classi!G77</f>
        <v>0</v>
      </c>
      <c r="I23" s="39"/>
      <c r="J23" s="39"/>
      <c r="K23" s="39"/>
      <c r="L23" s="41">
        <v>0</v>
      </c>
      <c r="M23" s="41">
        <v>0</v>
      </c>
      <c r="N23" s="25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25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25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45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70"/>
      <c r="CH23" s="70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3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5</v>
      </c>
      <c r="DK23" s="83">
        <f t="shared" si="18"/>
        <v>0</v>
      </c>
      <c r="DL23" s="49">
        <f t="shared" si="19"/>
        <v>0</v>
      </c>
      <c r="DM23" s="84">
        <f t="shared" si="20"/>
        <v>5</v>
      </c>
      <c r="DN23" s="49">
        <f t="shared" si="21"/>
        <v>0</v>
      </c>
      <c r="DO23" s="49">
        <f t="shared" si="22"/>
        <v>0</v>
      </c>
      <c r="DP23" s="84">
        <f t="shared" si="23"/>
        <v>5</v>
      </c>
      <c r="DQ23" s="85">
        <f t="shared" si="24"/>
        <v>0</v>
      </c>
      <c r="DR23" s="85">
        <f t="shared" si="25"/>
        <v>0</v>
      </c>
      <c r="DS23" s="84">
        <f t="shared" si="26"/>
        <v>5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HTM 3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244" t="s">
        <v>32</v>
      </c>
      <c r="E28" s="232"/>
      <c r="F28" s="233" t="s">
        <v>2</v>
      </c>
      <c r="G28" s="233" t="s">
        <v>3</v>
      </c>
      <c r="H28" s="234" t="s">
        <v>18</v>
      </c>
      <c r="I28" s="245"/>
      <c r="J28" s="245"/>
      <c r="K28" s="246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lusy</v>
      </c>
      <c r="G29" s="102" t="str">
        <f>INDEX(G$1:G$23,MATCH(C29,$DW$1:$DW$23,0))</f>
        <v>imbergerova</v>
      </c>
      <c r="H29" s="102" t="str">
        <f>INDEX(H$1:H$23,MATCH(C29,$DW$1:$DW$23,0))</f>
        <v>rysa</v>
      </c>
      <c r="I29" s="101"/>
      <c r="J29" s="101"/>
      <c r="K29" s="102"/>
      <c r="L29" s="103">
        <f>INDEX(P$1:P$23,MATCH(C29,$DW$1:$DW$23,0))</f>
        <v>22.25</v>
      </c>
      <c r="M29" s="103">
        <f>INDEX(U$1:U$23,MATCH(C29,$DW$1:$DW$23,0))</f>
        <v>22.25</v>
      </c>
      <c r="N29" s="103">
        <f>INDEX(Z$1:Z$23,MATCH(C29,$DW$1:$DW$23,0))</f>
        <v>23</v>
      </c>
      <c r="O29" s="103">
        <f>INDEX(AE$1:AE$23,MATCH(C29,$DW$1:$DW$23,0))</f>
        <v>22.75</v>
      </c>
      <c r="P29" s="103">
        <f>INDEX(AJ$1:AJ$23,MATCH(C29,$DW$1:$DW$23,0))</f>
        <v>22</v>
      </c>
      <c r="Q29" s="103">
        <f>INDEX(AO$1:AO$23,MATCH(C29,$DW$1:$DW$23,0))</f>
        <v>20.75</v>
      </c>
      <c r="R29" s="103">
        <f>INDEX(AT$1:AT$23,MATCH(C29,$DW$1:$DW$23,0))</f>
        <v>22.25</v>
      </c>
      <c r="S29" s="103">
        <f>INDEX(AY$1:AY$23,MATCH(C29,$DW$1:$DW$23,0))</f>
        <v>21.25</v>
      </c>
      <c r="T29" s="250">
        <f>INDEX(AZ$1:AZ$23,MATCH(C29,$DW$1:$DW$23,0))</f>
        <v>176.5</v>
      </c>
      <c r="U29" s="103">
        <f>INDEX(BE$1:BE$23,MATCH(C29,$DW$1:$DW$23,0))</f>
        <v>0.325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03">
        <f>INDEX(CD$1:CD$23,MATCH(C29,$DW$1:$DW$23,0))</f>
        <v>0</v>
      </c>
      <c r="AA29" s="251" t="str">
        <f>INDEX(DY$1:DY$23,MATCH(C29,$DW$1:$DW$23,0))</f>
        <v>-</v>
      </c>
      <c r="AB29" s="104">
        <f>INDEX(DH$1:DH$23,MATCH(C29,$DW$1:$DW$23,0))</f>
        <v>0.325</v>
      </c>
      <c r="AC29" s="254">
        <f>INDEX(DI$1:DI$23,MATCH(C29,$DW$1:$DW$23,0))</f>
        <v>176.175</v>
      </c>
      <c r="AD29" s="105">
        <f>INDEX(D$1:D$23,MATCH(C29,$DW$1:$DW$23,0))</f>
        <v>105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252">
        <f>IF(AA30="-",INDEX(DV$1:DV$23,MATCH(C30,$DW$1:$DW$23,0)),AA30)</f>
        <v>2</v>
      </c>
      <c r="E30" s="247"/>
      <c r="F30" s="23" t="str">
        <f>INDEX(F$1:F$23,MATCH(C30,$DW$1:$DW$23,0))</f>
        <v>barbara</v>
      </c>
      <c r="G30" s="23" t="str">
        <f>INDEX(G$1:G$23,MATCH(C30,$DW$1:$DW$23,0))</f>
        <v>cristallini</v>
      </c>
      <c r="H30" s="23" t="str">
        <f>INDEX(H$1:H$23,MATCH(C30,$DW$1:$DW$23,0))</f>
        <v>ratna</v>
      </c>
      <c r="I30" s="247"/>
      <c r="J30" s="247"/>
      <c r="K30" s="23"/>
      <c r="L30" s="32">
        <f>INDEX(P$1:P$23,MATCH(C30,$DW$1:$DW$23,0))</f>
        <v>23</v>
      </c>
      <c r="M30" s="32">
        <f>INDEX(U$1:U$23,MATCH(C30,$DW$1:$DW$23,0))</f>
        <v>22.5</v>
      </c>
      <c r="N30" s="32">
        <f>INDEX(Z$1:Z$23,MATCH(C30,$DW$1:$DW$23,0))</f>
        <v>23</v>
      </c>
      <c r="O30" s="32">
        <f>INDEX(AE$1:AE$23,MATCH(C30,$DW$1:$DW$23,0))</f>
        <v>22</v>
      </c>
      <c r="P30" s="32">
        <f>INDEX(AJ$1:AJ$23,MATCH(C30,$DW$1:$DW$23,0))</f>
        <v>21.5</v>
      </c>
      <c r="Q30" s="32">
        <f>INDEX(AO$1:AO$23,MATCH(C30,$DW$1:$DW$23,0))</f>
        <v>20.75</v>
      </c>
      <c r="R30" s="32">
        <f>INDEX(AT$1:AT$23,MATCH(C30,$DW$1:$DW$23,0))</f>
        <v>21.75</v>
      </c>
      <c r="S30" s="32">
        <f>INDEX(AY$1:AY$23,MATCH(C30,$DW$1:$DW$23,0))</f>
        <v>20.75</v>
      </c>
      <c r="T30" s="248">
        <f>INDEX(AZ$1:AZ$23,MATCH(C30,$DW$1:$DW$23,0))</f>
        <v>175.25</v>
      </c>
      <c r="U30" s="32">
        <f>INDEX(BE$1:BE$23,MATCH(C30,$DW$1:$DW$23,0))</f>
        <v>0.125</v>
      </c>
      <c r="V30" s="32">
        <f>INDEX(BJ$1:BJ$23,MATCH(C30,$DW$1:$DW$23,0))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32">
        <f>INDEX(CD$1:CD$23,MATCH(C30,$DW$1:$DW$23,0))</f>
        <v>0</v>
      </c>
      <c r="AA30" s="249" t="str">
        <f>INDEX(DY$1:DY$23,MATCH(C30,$DW$1:$DW$23,0))</f>
        <v>-</v>
      </c>
      <c r="AB30" s="26">
        <f>INDEX(DH$1:DH$23,MATCH(C30,$DW$1:$DW$23,0))</f>
        <v>0.125</v>
      </c>
      <c r="AC30" s="255">
        <f>INDEX(DI$1:DI$23,MATCH(C30,$DW$1:$DW$23,0))</f>
        <v>175.125</v>
      </c>
      <c r="AD30" s="60">
        <f>INDEX(D$1:D$23,MATCH(C30,$DW$1:$DW$23,0))</f>
        <v>108</v>
      </c>
      <c r="AE30" s="61">
        <f>INDEX(DX$1:DX$23,MATCH(C30,$DW$1:$DW$23,0))</f>
        <v>0.9940400170285227</v>
      </c>
      <c r="AF30" s="107" t="str">
        <f>IF(AC30&gt;=150,"Point","-")</f>
        <v>Point</v>
      </c>
      <c r="AG30" s="58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32" ht="13.5" thickBot="1">
      <c r="C31" s="56">
        <v>3</v>
      </c>
      <c r="D31" s="252">
        <f>IF(AA31="-",INDEX(DV$1:DV$23,MATCH(C31,$DW$1:$DW$23,0)),AA31)</f>
        <v>3</v>
      </c>
      <c r="E31" s="247"/>
      <c r="F31" s="23" t="str">
        <f>INDEX(F$1:F$23,MATCH(C31,$DW$1:$DW$23,0))</f>
        <v>chiara</v>
      </c>
      <c r="G31" s="23" t="str">
        <f>INDEX(G$1:G$23,MATCH(C31,$DW$1:$DW$23,0))</f>
        <v>meccoli</v>
      </c>
      <c r="H31" s="23" t="str">
        <f>INDEX(H$1:H$23,MATCH(C31,$DW$1:$DW$23,0))</f>
        <v>ermione</v>
      </c>
      <c r="I31" s="247"/>
      <c r="J31" s="247"/>
      <c r="K31" s="23"/>
      <c r="L31" s="32">
        <f>INDEX(P$1:P$23,MATCH(C31,$DW$1:$DW$23,0))</f>
        <v>21</v>
      </c>
      <c r="M31" s="32">
        <f>INDEX(U$1:U$23,MATCH(C31,$DW$1:$DW$23,0))</f>
        <v>22.5</v>
      </c>
      <c r="N31" s="32">
        <f>INDEX(Z$1:Z$23,MATCH(C31,$DW$1:$DW$23,0))</f>
        <v>22.5</v>
      </c>
      <c r="O31" s="32">
        <f>INDEX(AE$1:AE$23,MATCH(C31,$DW$1:$DW$23,0))</f>
        <v>21.75</v>
      </c>
      <c r="P31" s="32">
        <f>INDEX(AJ$1:AJ$23,MATCH(C31,$DW$1:$DW$23,0))</f>
        <v>19.25</v>
      </c>
      <c r="Q31" s="32">
        <f>INDEX(AO$1:AO$23,MATCH(C31,$DW$1:$DW$23,0))</f>
        <v>19</v>
      </c>
      <c r="R31" s="32">
        <f>INDEX(AT$1:AT$23,MATCH(C31,$DW$1:$DW$23,0))</f>
        <v>21.25</v>
      </c>
      <c r="S31" s="32">
        <f>INDEX(AY$1:AY$23,MATCH(C31,$DW$1:$DW$23,0))</f>
        <v>20.25</v>
      </c>
      <c r="T31" s="248">
        <f>INDEX(AZ$1:AZ$23,MATCH(C31,$DW$1:$DW$23,0))</f>
        <v>167.5</v>
      </c>
      <c r="U31" s="32">
        <f>INDEX(BE$1:BE$23,MATCH(C31,$DW$1:$DW$23,0))</f>
        <v>0.2</v>
      </c>
      <c r="V31" s="32">
        <f>INDEX(BJ$1:BJ$23,MATCH(C31,$DW$1:$DW$23,0))</f>
        <v>0.09999999999999999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32">
        <f>INDEX(CD$1:CD$23,MATCH(C31,$DW$1:$DW$23,0))</f>
        <v>0</v>
      </c>
      <c r="AA31" s="249" t="str">
        <f>INDEX(DY$1:DY$23,MATCH(C31,$DW$1:$DW$23,0))</f>
        <v>-</v>
      </c>
      <c r="AB31" s="26">
        <f>INDEX(DH$1:DH$23,MATCH(C31,$DW$1:$DW$23,0))</f>
        <v>0.3</v>
      </c>
      <c r="AC31" s="255">
        <f>INDEX(DI$1:DI$23,MATCH(C31,$DW$1:$DW$23,0))</f>
        <v>167.2</v>
      </c>
      <c r="AD31" s="60">
        <f>INDEX(D$1:D$23,MATCH(C31,$DW$1:$DW$23,0))</f>
        <v>107</v>
      </c>
      <c r="AE31" s="61">
        <f>INDEX(DX$1:DX$23,MATCH(C31,$DW$1:$DW$23,0))</f>
        <v>0.949056336029516</v>
      </c>
      <c r="AF31" s="107" t="str">
        <f>IF(AC31&gt;=150,"Point","-")</f>
        <v>Point</v>
      </c>
    </row>
    <row r="32" spans="3:32" ht="13.5" thickBot="1">
      <c r="C32" s="56">
        <v>4</v>
      </c>
      <c r="D32" s="252">
        <f>IF(AA32="-",INDEX(DV$1:DV$23,MATCH(C32,$DW$1:$DW$23,0)),AA32)</f>
        <v>4</v>
      </c>
      <c r="E32" s="247"/>
      <c r="F32" s="23" t="str">
        <f>INDEX(F$1:F$23,MATCH(C32,$DW$1:$DW$23,0))</f>
        <v>roberto</v>
      </c>
      <c r="G32" s="23" t="str">
        <f>INDEX(G$1:G$23,MATCH(C32,$DW$1:$DW$23,0))</f>
        <v>amerio</v>
      </c>
      <c r="H32" s="23" t="str">
        <f>INDEX(H$1:H$23,MATCH(C32,$DW$1:$DW$23,0))</f>
        <v>nano</v>
      </c>
      <c r="I32" s="247"/>
      <c r="J32" s="247"/>
      <c r="K32" s="23"/>
      <c r="L32" s="32">
        <f>INDEX(P$1:P$23,MATCH(C32,$DW$1:$DW$23,0))</f>
        <v>21.5</v>
      </c>
      <c r="M32" s="32">
        <f>INDEX(U$1:U$23,MATCH(C32,$DW$1:$DW$23,0))</f>
        <v>21.5</v>
      </c>
      <c r="N32" s="32">
        <f>INDEX(Z$1:Z$23,MATCH(C32,$DW$1:$DW$23,0))</f>
        <v>22.25</v>
      </c>
      <c r="O32" s="32">
        <f>INDEX(AE$1:AE$23,MATCH(C32,$DW$1:$DW$23,0))</f>
        <v>20.5</v>
      </c>
      <c r="P32" s="32">
        <f>INDEX(AJ$1:AJ$23,MATCH(C32,$DW$1:$DW$23,0))</f>
        <v>17.75</v>
      </c>
      <c r="Q32" s="32">
        <f>INDEX(AO$1:AO$23,MATCH(C32,$DW$1:$DW$23,0))</f>
        <v>18.25</v>
      </c>
      <c r="R32" s="32">
        <f>INDEX(AT$1:AT$23,MATCH(C32,$DW$1:$DW$23,0))</f>
        <v>20.5</v>
      </c>
      <c r="S32" s="32">
        <f>INDEX(AY$1:AY$23,MATCH(C32,$DW$1:$DW$23,0))</f>
        <v>19</v>
      </c>
      <c r="T32" s="248">
        <f>INDEX(AZ$1:AZ$23,MATCH(C32,$DW$1:$DW$23,0))</f>
        <v>161.25</v>
      </c>
      <c r="U32" s="32">
        <f>INDEX(BE$1:BE$23,MATCH(C32,$DW$1:$DW$23,0))</f>
        <v>0.15000000000000002</v>
      </c>
      <c r="V32" s="32">
        <f>INDEX(BJ$1:BJ$23,MATCH(C32,$DW$1:$DW$23,0))</f>
        <v>0</v>
      </c>
      <c r="W32" s="32">
        <f>INDEX(BO$1:BO$23,MATCH(C32,$DW$1:$DW$23,0))</f>
        <v>0</v>
      </c>
      <c r="X32" s="32">
        <f>INDEX(BT$1:BT$23,MATCH(C32,$DW$1:$DW$23,0))</f>
        <v>0</v>
      </c>
      <c r="Y32" s="32">
        <f>INDEX(BY$1:BY$23,MATCH(C32,$DW$1:$DW$23,0))</f>
        <v>0</v>
      </c>
      <c r="Z32" s="32">
        <f>INDEX(CD$1:CD$23,MATCH(C32,$DW$1:$DW$23,0))</f>
        <v>0</v>
      </c>
      <c r="AA32" s="249" t="str">
        <f>INDEX(DY$1:DY$23,MATCH(C32,$DW$1:$DW$23,0))</f>
        <v>-</v>
      </c>
      <c r="AB32" s="26">
        <f>INDEX(DH$1:DH$23,MATCH(C32,$DW$1:$DW$23,0))</f>
        <v>0.15000000000000002</v>
      </c>
      <c r="AC32" s="255">
        <f>INDEX(DI$1:DI$23,MATCH(C32,$DW$1:$DW$23,0))</f>
        <v>161.1</v>
      </c>
      <c r="AD32" s="60">
        <f>INDEX(D$1:D$23,MATCH(C32,$DW$1:$DW$23,0))</f>
        <v>106</v>
      </c>
      <c r="AE32" s="61">
        <f>INDEX(DX$1:DX$23,MATCH(C32,$DW$1:$DW$23,0))</f>
        <v>0.9144316730523626</v>
      </c>
      <c r="AF32" s="107" t="str">
        <f>IF(AC32&gt;=150,"Point","-")</f>
        <v>Point</v>
      </c>
    </row>
    <row r="33" spans="3:32" ht="12.75">
      <c r="C33" s="56">
        <v>5</v>
      </c>
      <c r="D33" s="252">
        <f>IF(AA33="-",INDEX(DV$1:DV$23,MATCH(C33,$DW$1:$DW$23,0)),AA33)</f>
        <v>5</v>
      </c>
      <c r="E33" s="247"/>
      <c r="F33" s="23" t="str">
        <f>INDEX(F$1:F$23,MATCH(C33,$DW$1:$DW$23,0))</f>
        <v>barbara</v>
      </c>
      <c r="G33" s="23" t="str">
        <f>INDEX(G$1:G$23,MATCH(C33,$DW$1:$DW$23,0))</f>
        <v>cristallini</v>
      </c>
      <c r="H33" s="23" t="str">
        <f>INDEX(H$1:H$23,MATCH(C33,$DW$1:$DW$23,0))</f>
        <v>flann</v>
      </c>
      <c r="I33" s="247"/>
      <c r="J33" s="247"/>
      <c r="K33" s="23"/>
      <c r="L33" s="32">
        <f>INDEX(P$1:P$23,MATCH(C33,$DW$1:$DW$23,0))</f>
        <v>0</v>
      </c>
      <c r="M33" s="32">
        <f>INDEX(U$1:U$23,MATCH(C33,$DW$1:$DW$23,0))</f>
        <v>0</v>
      </c>
      <c r="N33" s="32">
        <f>INDEX(Z$1:Z$23,MATCH(C33,$DW$1:$DW$23,0))</f>
        <v>0</v>
      </c>
      <c r="O33" s="32">
        <f>INDEX(AE$1:AE$23,MATCH(C33,$DW$1:$DW$23,0))</f>
        <v>0</v>
      </c>
      <c r="P33" s="32">
        <f>INDEX(AJ$1:AJ$23,MATCH(C33,$DW$1:$DW$23,0))</f>
        <v>0</v>
      </c>
      <c r="Q33" s="32">
        <f>INDEX(AO$1:AO$23,MATCH(C33,$DW$1:$DW$23,0))</f>
        <v>0</v>
      </c>
      <c r="R33" s="32">
        <f>INDEX(AT$1:AT$23,MATCH(C33,$DW$1:$DW$23,0))</f>
        <v>0</v>
      </c>
      <c r="S33" s="32">
        <f>INDEX(AY$1:AY$23,MATCH(C33,$DW$1:$DW$23,0))</f>
        <v>0</v>
      </c>
      <c r="T33" s="248">
        <f>INDEX(AZ$1:AZ$23,MATCH(C33,$DW$1:$DW$23,0))</f>
        <v>0</v>
      </c>
      <c r="U33" s="32">
        <f>INDEX(BE$1:BE$23,MATCH(C33,$DW$1:$DW$23,0))</f>
        <v>0</v>
      </c>
      <c r="V33" s="32">
        <f>INDEX(BJ$1:BJ$23,MATCH(C33,$DW$1:$DW$23,0))</f>
        <v>0</v>
      </c>
      <c r="W33" s="32">
        <f>INDEX(BO$1:BO$23,MATCH(C33,$DW$1:$DW$23,0))</f>
        <v>0</v>
      </c>
      <c r="X33" s="32">
        <f>INDEX(BT$1:BT$23,MATCH(C33,$DW$1:$DW$23,0))</f>
        <v>0</v>
      </c>
      <c r="Y33" s="32">
        <f>INDEX(BY$1:BY$23,MATCH(C33,$DW$1:$DW$23,0))</f>
        <v>0</v>
      </c>
      <c r="Z33" s="32">
        <f>INDEX(CD$1:CD$23,MATCH(C33,$DW$1:$DW$23,0))</f>
        <v>0</v>
      </c>
      <c r="AA33" s="249" t="str">
        <f>INDEX(DY$1:DY$23,MATCH(C33,$DW$1:$DW$23,0))</f>
        <v>-</v>
      </c>
      <c r="AB33" s="26">
        <f>INDEX(DH$1:DH$23,MATCH(C33,$DW$1:$DW$23,0))</f>
        <v>0</v>
      </c>
      <c r="AC33" s="255">
        <f>INDEX(DI$1:DI$23,MATCH(C33,$DW$1:$DW$23,0))</f>
        <v>0</v>
      </c>
      <c r="AD33" s="60">
        <f>INDEX(D$1:D$23,MATCH(C33,$DW$1:$DW$23,0))</f>
        <v>104</v>
      </c>
      <c r="AE33" s="61">
        <f>INDEX(DX$1:DX$23,MATCH(C33,$DW$1:$DW$23,0))</f>
        <v>0</v>
      </c>
      <c r="AF33" s="107" t="str">
        <f>IF(AC33&gt;=150,"Point","-")</f>
        <v>-</v>
      </c>
    </row>
  </sheetData>
  <sheetProtection password="CF7A" sheet="1" objects="1" scenarios="1" selectLockedCells="1" selectUnlockedCells="1"/>
  <mergeCells count="29">
    <mergeCell ref="DD3:DG3"/>
    <mergeCell ref="BZ3:CD3"/>
    <mergeCell ref="CE3:CH3"/>
    <mergeCell ref="CI3:CL3"/>
    <mergeCell ref="CM3:CP3"/>
    <mergeCell ref="CQ3:CT3"/>
    <mergeCell ref="CU3:CX3"/>
    <mergeCell ref="BA3:BE3"/>
    <mergeCell ref="BF3:BJ3"/>
    <mergeCell ref="BK3:BO3"/>
    <mergeCell ref="BP3:BT3"/>
    <mergeCell ref="BU3:BY3"/>
    <mergeCell ref="CY3:DB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C1:DZ31"/>
  <sheetViews>
    <sheetView zoomScalePageLayoutView="0" workbookViewId="0" topLeftCell="A24">
      <selection activeCell="AN6" sqref="AN6"/>
    </sheetView>
  </sheetViews>
  <sheetFormatPr defaultColWidth="9.140625" defaultRowHeight="12.75"/>
  <cols>
    <col min="1" max="1" width="1.7109375" style="0" customWidth="1"/>
    <col min="2" max="2" width="2.57421875" style="0" customWidth="1"/>
    <col min="3" max="3" width="2.421875" style="0" customWidth="1"/>
    <col min="5" max="5" width="6.28125" style="0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126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126">
      <c r="C3" s="14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157.66666666666666</v>
      </c>
      <c r="DY3" s="93" t="s">
        <v>39</v>
      </c>
      <c r="DZ3" s="14"/>
    </row>
    <row r="4" spans="3:130" ht="12.75">
      <c r="C4" s="14"/>
      <c r="D4" s="21">
        <f>classi!B150</f>
        <v>109</v>
      </c>
      <c r="E4" s="22"/>
      <c r="F4" s="23" t="str">
        <f>classi!C150</f>
        <v>alessandra</v>
      </c>
      <c r="G4" s="23" t="str">
        <f>classi!D150</f>
        <v>ferri</v>
      </c>
      <c r="H4" s="23" t="str">
        <f>classi!G150</f>
        <v>stellina</v>
      </c>
      <c r="I4" s="23"/>
      <c r="J4" s="24"/>
      <c r="K4" s="23"/>
      <c r="L4" s="25">
        <v>46</v>
      </c>
      <c r="M4" s="25">
        <v>44</v>
      </c>
      <c r="N4" s="25">
        <v>40</v>
      </c>
      <c r="O4" s="129"/>
      <c r="P4" s="26">
        <f aca="true" t="shared" si="0" ref="P4:P23">AVERAGE(L4:O4)</f>
        <v>43.333333333333336</v>
      </c>
      <c r="Q4" s="25">
        <v>21</v>
      </c>
      <c r="R4" s="25">
        <v>20</v>
      </c>
      <c r="S4" s="25">
        <v>19</v>
      </c>
      <c r="T4" s="129"/>
      <c r="U4" s="26">
        <f aca="true" t="shared" si="1" ref="U4:U23">AVERAGE(Q4:T4)</f>
        <v>20</v>
      </c>
      <c r="V4" s="25">
        <v>23</v>
      </c>
      <c r="W4" s="25">
        <v>20</v>
      </c>
      <c r="X4" s="25">
        <v>20</v>
      </c>
      <c r="Y4" s="129"/>
      <c r="Z4" s="26">
        <f aca="true" t="shared" si="2" ref="Z4:Z23">AVERAGE(V4:Y4)</f>
        <v>21</v>
      </c>
      <c r="AA4" s="25">
        <v>20</v>
      </c>
      <c r="AB4" s="25">
        <v>18</v>
      </c>
      <c r="AC4" s="25">
        <v>18</v>
      </c>
      <c r="AD4" s="129"/>
      <c r="AE4" s="26">
        <f aca="true" t="shared" si="3" ref="AE4:AE23">AVERAGE(AA4:AD4)</f>
        <v>18.666666666666668</v>
      </c>
      <c r="AF4" s="25">
        <v>36</v>
      </c>
      <c r="AG4" s="25">
        <v>36</v>
      </c>
      <c r="AH4" s="25">
        <v>36</v>
      </c>
      <c r="AI4" s="129"/>
      <c r="AJ4" s="26">
        <f aca="true" t="shared" si="4" ref="AJ4:AJ23">AVERAGE(AF4:AI4)</f>
        <v>36</v>
      </c>
      <c r="AK4" s="25">
        <v>20</v>
      </c>
      <c r="AL4" s="25">
        <v>19</v>
      </c>
      <c r="AM4" s="25">
        <v>17</v>
      </c>
      <c r="AN4" s="129"/>
      <c r="AO4" s="26">
        <f aca="true" t="shared" si="5" ref="AO4:AO23">AVERAGE(AK4:AN4)</f>
        <v>18.666666666666668</v>
      </c>
      <c r="AP4" s="25">
        <v>0</v>
      </c>
      <c r="AQ4" s="25">
        <v>0</v>
      </c>
      <c r="AR4" s="25">
        <v>0</v>
      </c>
      <c r="AS4" s="129"/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129"/>
      <c r="AY4" s="26">
        <f aca="true" t="shared" si="7" ref="AY4:AY23">AVERAGE(AU4:AX4)</f>
        <v>0</v>
      </c>
      <c r="AZ4" s="27">
        <f aca="true" t="shared" si="8" ref="AZ4:AZ23">P4+U4+Z4+AE4+AJ4+AO4+AT4+AY4</f>
        <v>157.66666666666666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157.66666666666666</v>
      </c>
      <c r="DJ4" s="88">
        <f aca="true" t="shared" si="17" ref="DJ4:DJ23">RANK(DI4,$DI$4:$DI$23,0)</f>
        <v>1</v>
      </c>
      <c r="DK4" s="81">
        <f aca="true" t="shared" si="18" ref="DK4:DK23">P4</f>
        <v>43.333333333333336</v>
      </c>
      <c r="DL4" s="33">
        <f aca="true" t="shared" si="19" ref="DL4:DL23">DI4*10^3+DK4</f>
        <v>157710</v>
      </c>
      <c r="DM4" s="34">
        <f aca="true" t="shared" si="20" ref="DM4:DM23">RANK(DL4,$DL$4:$DL$23,0)</f>
        <v>1</v>
      </c>
      <c r="DN4" s="33">
        <f aca="true" t="shared" si="21" ref="DN4:DN23">AJ4</f>
        <v>36</v>
      </c>
      <c r="DO4" s="33">
        <f aca="true" t="shared" si="22" ref="DO4:DO23">(DI4*10^3+DK4)*10^3+DN4</f>
        <v>157710036</v>
      </c>
      <c r="DP4" s="34">
        <f aca="true" t="shared" si="23" ref="DP4:DP23">RANK(DO4,$DO$4:$DO$23,0)</f>
        <v>1</v>
      </c>
      <c r="DQ4" s="35">
        <f aca="true" t="shared" si="24" ref="DQ4:DQ23">U4</f>
        <v>20</v>
      </c>
      <c r="DR4" s="35">
        <f aca="true" t="shared" si="25" ref="DR4:DR24">((DI4*10^3+DK4)*10^3+DN4)*10^3+DQ4</f>
        <v>157710036020</v>
      </c>
      <c r="DS4" s="34">
        <f aca="true" t="shared" si="26" ref="DS4:DS23">RANK(DR4,$DR$4:$DR$23,0)</f>
        <v>1</v>
      </c>
      <c r="DT4" s="35">
        <f aca="true" t="shared" si="27" ref="DT4:DT23">AO4</f>
        <v>18.666666666666668</v>
      </c>
      <c r="DU4" s="35">
        <f aca="true" t="shared" si="28" ref="DU4:DU23">(((DI4*10^3+DK4)*10^3+DN4)*10^3+DQ4)*10^3+DT4</f>
        <v>157710036020018.66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classi!B151</f>
        <v>110</v>
      </c>
      <c r="E5" s="22"/>
      <c r="F5" s="23" t="str">
        <f>classi!C151</f>
        <v>rosalba</v>
      </c>
      <c r="G5" s="23" t="str">
        <f>classi!D151</f>
        <v>regis</v>
      </c>
      <c r="H5" s="23" t="str">
        <f>classi!G151</f>
        <v>maya</v>
      </c>
      <c r="I5" s="37"/>
      <c r="J5" s="37"/>
      <c r="K5" s="37"/>
      <c r="L5" s="25">
        <v>36</v>
      </c>
      <c r="M5" s="25">
        <v>36</v>
      </c>
      <c r="N5" s="25">
        <v>40</v>
      </c>
      <c r="O5" s="129"/>
      <c r="P5" s="26">
        <f t="shared" si="0"/>
        <v>37.333333333333336</v>
      </c>
      <c r="Q5" s="25">
        <v>16</v>
      </c>
      <c r="R5" s="25">
        <v>18</v>
      </c>
      <c r="S5" s="25">
        <v>20</v>
      </c>
      <c r="T5" s="129"/>
      <c r="U5" s="26">
        <f t="shared" si="1"/>
        <v>18</v>
      </c>
      <c r="V5" s="25">
        <v>18</v>
      </c>
      <c r="W5" s="25">
        <v>20</v>
      </c>
      <c r="X5" s="25">
        <v>20</v>
      </c>
      <c r="Y5" s="129"/>
      <c r="Z5" s="26">
        <f t="shared" si="2"/>
        <v>19.333333333333332</v>
      </c>
      <c r="AA5" s="25">
        <v>16</v>
      </c>
      <c r="AB5" s="25">
        <v>18</v>
      </c>
      <c r="AC5" s="25">
        <v>19</v>
      </c>
      <c r="AD5" s="129"/>
      <c r="AE5" s="26">
        <f t="shared" si="3"/>
        <v>17.666666666666668</v>
      </c>
      <c r="AF5" s="25">
        <v>30</v>
      </c>
      <c r="AG5" s="25">
        <v>32</v>
      </c>
      <c r="AH5" s="25">
        <v>34</v>
      </c>
      <c r="AI5" s="129"/>
      <c r="AJ5" s="26">
        <f t="shared" si="4"/>
        <v>32</v>
      </c>
      <c r="AK5" s="25">
        <v>15</v>
      </c>
      <c r="AL5" s="25">
        <v>18</v>
      </c>
      <c r="AM5" s="25">
        <v>18</v>
      </c>
      <c r="AN5" s="129"/>
      <c r="AO5" s="26">
        <f t="shared" si="5"/>
        <v>17</v>
      </c>
      <c r="AP5" s="25">
        <v>0</v>
      </c>
      <c r="AQ5" s="25">
        <v>0</v>
      </c>
      <c r="AR5" s="25">
        <v>0</v>
      </c>
      <c r="AS5" s="129"/>
      <c r="AT5" s="26">
        <f t="shared" si="6"/>
        <v>0</v>
      </c>
      <c r="AU5" s="25">
        <v>0</v>
      </c>
      <c r="AV5" s="25">
        <v>0</v>
      </c>
      <c r="AW5" s="25">
        <v>0</v>
      </c>
      <c r="AX5" s="129"/>
      <c r="AY5" s="26">
        <f t="shared" si="7"/>
        <v>0</v>
      </c>
      <c r="AZ5" s="27">
        <f t="shared" si="8"/>
        <v>141.33333333333334</v>
      </c>
      <c r="BA5" s="28">
        <v>0</v>
      </c>
      <c r="BB5" s="28">
        <v>0</v>
      </c>
      <c r="BC5" s="28">
        <v>0</v>
      </c>
      <c r="BD5" s="133"/>
      <c r="BE5" s="26">
        <f t="shared" si="9"/>
        <v>0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1</v>
      </c>
      <c r="CB5" s="30">
        <v>1</v>
      </c>
      <c r="CC5" s="135"/>
      <c r="CD5" s="108">
        <f t="shared" si="14"/>
        <v>0.6666666666666666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0.6666666666666666</v>
      </c>
      <c r="DI5" s="32">
        <f t="shared" si="16"/>
        <v>140.66666666666669</v>
      </c>
      <c r="DJ5" s="88">
        <f t="shared" si="17"/>
        <v>3</v>
      </c>
      <c r="DK5" s="81">
        <f t="shared" si="18"/>
        <v>37.333333333333336</v>
      </c>
      <c r="DL5" s="33">
        <f t="shared" si="19"/>
        <v>140704.00000000003</v>
      </c>
      <c r="DM5" s="34">
        <f t="shared" si="20"/>
        <v>3</v>
      </c>
      <c r="DN5" s="33">
        <f t="shared" si="21"/>
        <v>32</v>
      </c>
      <c r="DO5" s="33">
        <f t="shared" si="22"/>
        <v>140704032.00000003</v>
      </c>
      <c r="DP5" s="34">
        <f t="shared" si="23"/>
        <v>3</v>
      </c>
      <c r="DQ5" s="35">
        <f t="shared" si="24"/>
        <v>18</v>
      </c>
      <c r="DR5" s="35">
        <f t="shared" si="25"/>
        <v>140704032018.00003</v>
      </c>
      <c r="DS5" s="34">
        <f t="shared" si="26"/>
        <v>3</v>
      </c>
      <c r="DT5" s="35">
        <f t="shared" si="27"/>
        <v>17</v>
      </c>
      <c r="DU5" s="35">
        <f t="shared" si="28"/>
        <v>140704032018017.03</v>
      </c>
      <c r="DV5" s="34">
        <f t="shared" si="29"/>
        <v>3</v>
      </c>
      <c r="DW5" s="35">
        <f>IF(DV5&lt;&gt;20,RANK(DV5,$DV$4:$DV$23,1)+COUNTIF(DV$4:DV5,DV5)-1,20)</f>
        <v>3</v>
      </c>
      <c r="DX5" s="36">
        <f t="shared" si="30"/>
        <v>0.8921775898520087</v>
      </c>
      <c r="DY5" s="82" t="str">
        <f t="shared" si="31"/>
        <v>-</v>
      </c>
      <c r="DZ5" s="14"/>
    </row>
    <row r="6" spans="3:130" ht="12.75">
      <c r="C6" s="14"/>
      <c r="D6" s="21">
        <f>classi!B152</f>
        <v>111</v>
      </c>
      <c r="E6" s="22"/>
      <c r="F6" s="23" t="str">
        <f>classi!C152</f>
        <v>barbara </v>
      </c>
      <c r="G6" s="23" t="str">
        <f>classi!D152</f>
        <v>castelli</v>
      </c>
      <c r="H6" s="23" t="str">
        <f>classi!G152</f>
        <v>grace</v>
      </c>
      <c r="I6" s="37"/>
      <c r="J6" s="37"/>
      <c r="K6" s="37"/>
      <c r="L6" s="25">
        <v>40</v>
      </c>
      <c r="M6" s="25">
        <v>40</v>
      </c>
      <c r="N6" s="25">
        <v>42</v>
      </c>
      <c r="O6" s="129"/>
      <c r="P6" s="26">
        <f t="shared" si="0"/>
        <v>40.666666666666664</v>
      </c>
      <c r="Q6" s="25">
        <v>17</v>
      </c>
      <c r="R6" s="25">
        <v>18</v>
      </c>
      <c r="S6" s="25">
        <v>20</v>
      </c>
      <c r="T6" s="129"/>
      <c r="U6" s="26">
        <f t="shared" si="1"/>
        <v>18.333333333333332</v>
      </c>
      <c r="V6" s="25">
        <v>18</v>
      </c>
      <c r="W6" s="25">
        <v>20</v>
      </c>
      <c r="X6" s="25">
        <v>21</v>
      </c>
      <c r="Y6" s="129"/>
      <c r="Z6" s="26">
        <f t="shared" si="2"/>
        <v>19.666666666666668</v>
      </c>
      <c r="AA6" s="25">
        <v>17</v>
      </c>
      <c r="AB6" s="25">
        <v>18</v>
      </c>
      <c r="AC6" s="25">
        <v>17</v>
      </c>
      <c r="AD6" s="129"/>
      <c r="AE6" s="26">
        <f t="shared" si="3"/>
        <v>17.333333333333332</v>
      </c>
      <c r="AF6" s="25">
        <v>32</v>
      </c>
      <c r="AG6" s="25">
        <v>38</v>
      </c>
      <c r="AH6" s="25">
        <v>38</v>
      </c>
      <c r="AI6" s="129"/>
      <c r="AJ6" s="26">
        <f t="shared" si="4"/>
        <v>36</v>
      </c>
      <c r="AK6" s="25">
        <v>17</v>
      </c>
      <c r="AL6" s="25">
        <v>20</v>
      </c>
      <c r="AM6" s="25">
        <v>18</v>
      </c>
      <c r="AN6" s="129"/>
      <c r="AO6" s="26">
        <f t="shared" si="5"/>
        <v>18.333333333333332</v>
      </c>
      <c r="AP6" s="25">
        <v>0</v>
      </c>
      <c r="AQ6" s="25">
        <v>0</v>
      </c>
      <c r="AR6" s="25">
        <v>0</v>
      </c>
      <c r="AS6" s="129"/>
      <c r="AT6" s="26">
        <f t="shared" si="6"/>
        <v>0</v>
      </c>
      <c r="AU6" s="25">
        <v>0</v>
      </c>
      <c r="AV6" s="25">
        <v>0</v>
      </c>
      <c r="AW6" s="25">
        <v>0</v>
      </c>
      <c r="AX6" s="129"/>
      <c r="AY6" s="26">
        <f t="shared" si="7"/>
        <v>0</v>
      </c>
      <c r="AZ6" s="27">
        <f t="shared" si="8"/>
        <v>150.33333333333334</v>
      </c>
      <c r="BA6" s="28">
        <v>0</v>
      </c>
      <c r="BB6" s="28">
        <v>0</v>
      </c>
      <c r="BC6" s="28">
        <v>0</v>
      </c>
      <c r="BD6" s="133"/>
      <c r="BE6" s="26">
        <f t="shared" si="9"/>
        <v>0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1">
        <f t="shared" si="15"/>
        <v>0</v>
      </c>
      <c r="DI6" s="32">
        <f t="shared" si="16"/>
        <v>150.33333333333334</v>
      </c>
      <c r="DJ6" s="88">
        <f t="shared" si="17"/>
        <v>2</v>
      </c>
      <c r="DK6" s="81">
        <f t="shared" si="18"/>
        <v>40.666666666666664</v>
      </c>
      <c r="DL6" s="33">
        <f t="shared" si="19"/>
        <v>150374</v>
      </c>
      <c r="DM6" s="34">
        <f t="shared" si="20"/>
        <v>2</v>
      </c>
      <c r="DN6" s="33">
        <f t="shared" si="21"/>
        <v>36</v>
      </c>
      <c r="DO6" s="33">
        <f t="shared" si="22"/>
        <v>150374036</v>
      </c>
      <c r="DP6" s="34">
        <f t="shared" si="23"/>
        <v>2</v>
      </c>
      <c r="DQ6" s="35">
        <f t="shared" si="24"/>
        <v>18.333333333333332</v>
      </c>
      <c r="DR6" s="35">
        <f t="shared" si="25"/>
        <v>150374036018.33334</v>
      </c>
      <c r="DS6" s="34">
        <f t="shared" si="26"/>
        <v>2</v>
      </c>
      <c r="DT6" s="35">
        <f t="shared" si="27"/>
        <v>18.333333333333332</v>
      </c>
      <c r="DU6" s="35">
        <f t="shared" si="28"/>
        <v>150374036018351.7</v>
      </c>
      <c r="DV6" s="34">
        <f t="shared" si="29"/>
        <v>2</v>
      </c>
      <c r="DW6" s="35">
        <f>IF(DV6&lt;&gt;20,RANK(DV6,$DV$4:$DV$23,1)+COUNTIF(DV$4:DV6,DV6)-1,20)</f>
        <v>2</v>
      </c>
      <c r="DX6" s="36">
        <f t="shared" si="30"/>
        <v>0.9534883720930234</v>
      </c>
      <c r="DY6" s="82" t="str">
        <f t="shared" si="31"/>
        <v>-</v>
      </c>
      <c r="DZ6" s="14"/>
    </row>
    <row r="7" spans="3:130" ht="12.75">
      <c r="C7" s="14"/>
      <c r="D7" s="21" t="str">
        <f>classi!B153</f>
        <v>-</v>
      </c>
      <c r="E7" s="22"/>
      <c r="F7" s="23">
        <f>classi!C153</f>
        <v>0</v>
      </c>
      <c r="G7" s="23">
        <f>classi!D153</f>
        <v>0</v>
      </c>
      <c r="H7" s="23">
        <f>classi!G153</f>
        <v>0</v>
      </c>
      <c r="I7" s="37"/>
      <c r="J7" s="37"/>
      <c r="K7" s="37"/>
      <c r="L7" s="25">
        <v>0</v>
      </c>
      <c r="M7" s="25">
        <v>0</v>
      </c>
      <c r="N7" s="25">
        <v>0</v>
      </c>
      <c r="O7" s="129"/>
      <c r="P7" s="26">
        <f t="shared" si="0"/>
        <v>0</v>
      </c>
      <c r="Q7" s="25">
        <v>0</v>
      </c>
      <c r="R7" s="25">
        <v>0</v>
      </c>
      <c r="S7" s="25">
        <v>0</v>
      </c>
      <c r="T7" s="129"/>
      <c r="U7" s="26">
        <f t="shared" si="1"/>
        <v>0</v>
      </c>
      <c r="V7" s="25">
        <v>0</v>
      </c>
      <c r="W7" s="25">
        <v>0</v>
      </c>
      <c r="X7" s="25">
        <v>0</v>
      </c>
      <c r="Y7" s="129"/>
      <c r="Z7" s="26">
        <f t="shared" si="2"/>
        <v>0</v>
      </c>
      <c r="AA7" s="25">
        <v>0</v>
      </c>
      <c r="AB7" s="25">
        <v>0</v>
      </c>
      <c r="AC7" s="25">
        <v>0</v>
      </c>
      <c r="AD7" s="129"/>
      <c r="AE7" s="26">
        <f t="shared" si="3"/>
        <v>0</v>
      </c>
      <c r="AF7" s="25">
        <v>0</v>
      </c>
      <c r="AG7" s="25">
        <v>0</v>
      </c>
      <c r="AH7" s="25">
        <v>0</v>
      </c>
      <c r="AI7" s="129"/>
      <c r="AJ7" s="26">
        <f t="shared" si="4"/>
        <v>0</v>
      </c>
      <c r="AK7" s="25">
        <v>0</v>
      </c>
      <c r="AL7" s="25">
        <v>0</v>
      </c>
      <c r="AM7" s="25">
        <v>0</v>
      </c>
      <c r="AN7" s="129"/>
      <c r="AO7" s="26">
        <f t="shared" si="5"/>
        <v>0</v>
      </c>
      <c r="AP7" s="25">
        <v>0</v>
      </c>
      <c r="AQ7" s="25">
        <v>0</v>
      </c>
      <c r="AR7" s="25">
        <v>0</v>
      </c>
      <c r="AS7" s="129"/>
      <c r="AT7" s="26">
        <f t="shared" si="6"/>
        <v>0</v>
      </c>
      <c r="AU7" s="25">
        <v>0</v>
      </c>
      <c r="AV7" s="25">
        <v>0</v>
      </c>
      <c r="AW7" s="25">
        <v>0</v>
      </c>
      <c r="AX7" s="129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3"/>
      <c r="BE7" s="26">
        <f t="shared" si="9"/>
        <v>0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4</v>
      </c>
      <c r="DK7" s="81">
        <f t="shared" si="18"/>
        <v>0</v>
      </c>
      <c r="DL7" s="33">
        <f t="shared" si="19"/>
        <v>0</v>
      </c>
      <c r="DM7" s="34">
        <f t="shared" si="20"/>
        <v>4</v>
      </c>
      <c r="DN7" s="33">
        <f t="shared" si="21"/>
        <v>0</v>
      </c>
      <c r="DO7" s="33">
        <f t="shared" si="22"/>
        <v>0</v>
      </c>
      <c r="DP7" s="34">
        <f t="shared" si="23"/>
        <v>4</v>
      </c>
      <c r="DQ7" s="35">
        <f t="shared" si="24"/>
        <v>0</v>
      </c>
      <c r="DR7" s="35">
        <f t="shared" si="25"/>
        <v>0</v>
      </c>
      <c r="DS7" s="34">
        <f t="shared" si="26"/>
        <v>4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 t="str">
        <f>classi!B154</f>
        <v>-</v>
      </c>
      <c r="E8" s="22"/>
      <c r="F8" s="23">
        <f>classi!C154</f>
        <v>0</v>
      </c>
      <c r="G8" s="23">
        <f>classi!D154</f>
        <v>0</v>
      </c>
      <c r="H8" s="23">
        <f>classi!G154</f>
        <v>0</v>
      </c>
      <c r="I8" s="37"/>
      <c r="J8" s="37"/>
      <c r="K8" s="37"/>
      <c r="L8" s="25">
        <v>0</v>
      </c>
      <c r="M8" s="25">
        <v>0</v>
      </c>
      <c r="N8" s="25">
        <v>0</v>
      </c>
      <c r="O8" s="129"/>
      <c r="P8" s="26">
        <f t="shared" si="0"/>
        <v>0</v>
      </c>
      <c r="Q8" s="25">
        <v>0</v>
      </c>
      <c r="R8" s="25">
        <v>0</v>
      </c>
      <c r="S8" s="25">
        <v>0</v>
      </c>
      <c r="T8" s="129"/>
      <c r="U8" s="26">
        <f t="shared" si="1"/>
        <v>0</v>
      </c>
      <c r="V8" s="25">
        <v>0</v>
      </c>
      <c r="W8" s="25">
        <v>0</v>
      </c>
      <c r="X8" s="25">
        <v>0</v>
      </c>
      <c r="Y8" s="129"/>
      <c r="Z8" s="26">
        <f t="shared" si="2"/>
        <v>0</v>
      </c>
      <c r="AA8" s="25">
        <v>0</v>
      </c>
      <c r="AB8" s="25">
        <v>0</v>
      </c>
      <c r="AC8" s="25">
        <v>0</v>
      </c>
      <c r="AD8" s="129"/>
      <c r="AE8" s="26">
        <f t="shared" si="3"/>
        <v>0</v>
      </c>
      <c r="AF8" s="25">
        <v>0</v>
      </c>
      <c r="AG8" s="25">
        <v>0</v>
      </c>
      <c r="AH8" s="25">
        <v>0</v>
      </c>
      <c r="AI8" s="129"/>
      <c r="AJ8" s="26">
        <f t="shared" si="4"/>
        <v>0</v>
      </c>
      <c r="AK8" s="25">
        <v>0</v>
      </c>
      <c r="AL8" s="25">
        <v>0</v>
      </c>
      <c r="AM8" s="25">
        <v>0</v>
      </c>
      <c r="AN8" s="129"/>
      <c r="AO8" s="26">
        <f t="shared" si="5"/>
        <v>0</v>
      </c>
      <c r="AP8" s="25">
        <v>0</v>
      </c>
      <c r="AQ8" s="25">
        <v>0</v>
      </c>
      <c r="AR8" s="25">
        <v>0</v>
      </c>
      <c r="AS8" s="129"/>
      <c r="AT8" s="26">
        <f t="shared" si="6"/>
        <v>0</v>
      </c>
      <c r="AU8" s="25">
        <v>0</v>
      </c>
      <c r="AV8" s="25">
        <v>0</v>
      </c>
      <c r="AW8" s="25">
        <v>0</v>
      </c>
      <c r="AX8" s="129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</v>
      </c>
      <c r="CB8" s="30">
        <v>0</v>
      </c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4</v>
      </c>
      <c r="DK8" s="81">
        <f t="shared" si="18"/>
        <v>0</v>
      </c>
      <c r="DL8" s="33">
        <f t="shared" si="19"/>
        <v>0</v>
      </c>
      <c r="DM8" s="34">
        <f t="shared" si="20"/>
        <v>4</v>
      </c>
      <c r="DN8" s="33">
        <f t="shared" si="21"/>
        <v>0</v>
      </c>
      <c r="DO8" s="33">
        <f t="shared" si="22"/>
        <v>0</v>
      </c>
      <c r="DP8" s="34">
        <f t="shared" si="23"/>
        <v>4</v>
      </c>
      <c r="DQ8" s="35">
        <f t="shared" si="24"/>
        <v>0</v>
      </c>
      <c r="DR8" s="35">
        <f t="shared" si="25"/>
        <v>0</v>
      </c>
      <c r="DS8" s="34">
        <f t="shared" si="26"/>
        <v>4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 t="str">
        <f>classi!B155</f>
        <v>-</v>
      </c>
      <c r="E9" s="22"/>
      <c r="F9" s="23">
        <f>classi!C155</f>
        <v>0</v>
      </c>
      <c r="G9" s="23">
        <f>classi!D155</f>
        <v>0</v>
      </c>
      <c r="H9" s="23">
        <f>classi!G155</f>
        <v>0</v>
      </c>
      <c r="I9" s="37"/>
      <c r="J9" s="37"/>
      <c r="K9" s="37"/>
      <c r="L9" s="25">
        <v>0</v>
      </c>
      <c r="M9" s="25">
        <v>0</v>
      </c>
      <c r="N9" s="25">
        <v>0</v>
      </c>
      <c r="O9" s="129"/>
      <c r="P9" s="26">
        <f t="shared" si="0"/>
        <v>0</v>
      </c>
      <c r="Q9" s="25">
        <v>0</v>
      </c>
      <c r="R9" s="25">
        <v>0</v>
      </c>
      <c r="S9" s="25">
        <v>0</v>
      </c>
      <c r="T9" s="129"/>
      <c r="U9" s="26">
        <f t="shared" si="1"/>
        <v>0</v>
      </c>
      <c r="V9" s="25">
        <v>0</v>
      </c>
      <c r="W9" s="25">
        <v>0</v>
      </c>
      <c r="X9" s="25">
        <v>0</v>
      </c>
      <c r="Y9" s="129"/>
      <c r="Z9" s="26">
        <f t="shared" si="2"/>
        <v>0</v>
      </c>
      <c r="AA9" s="25">
        <v>0</v>
      </c>
      <c r="AB9" s="25">
        <v>0</v>
      </c>
      <c r="AC9" s="25">
        <v>0</v>
      </c>
      <c r="AD9" s="129"/>
      <c r="AE9" s="26">
        <f t="shared" si="3"/>
        <v>0</v>
      </c>
      <c r="AF9" s="25">
        <v>0</v>
      </c>
      <c r="AG9" s="25">
        <v>0</v>
      </c>
      <c r="AH9" s="25">
        <v>0</v>
      </c>
      <c r="AI9" s="129"/>
      <c r="AJ9" s="26">
        <f t="shared" si="4"/>
        <v>0</v>
      </c>
      <c r="AK9" s="25">
        <v>0</v>
      </c>
      <c r="AL9" s="25">
        <v>0</v>
      </c>
      <c r="AM9" s="25">
        <v>0</v>
      </c>
      <c r="AN9" s="129"/>
      <c r="AO9" s="26">
        <f t="shared" si="5"/>
        <v>0</v>
      </c>
      <c r="AP9" s="25">
        <v>0</v>
      </c>
      <c r="AQ9" s="25">
        <v>0</v>
      </c>
      <c r="AR9" s="25">
        <v>0</v>
      </c>
      <c r="AS9" s="129"/>
      <c r="AT9" s="26">
        <f t="shared" si="6"/>
        <v>0</v>
      </c>
      <c r="AU9" s="25">
        <v>0</v>
      </c>
      <c r="AV9" s="25">
        <v>0</v>
      </c>
      <c r="AW9" s="25">
        <v>0</v>
      </c>
      <c r="AX9" s="129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4</v>
      </c>
      <c r="DK9" s="81">
        <f t="shared" si="18"/>
        <v>0</v>
      </c>
      <c r="DL9" s="33">
        <f t="shared" si="19"/>
        <v>0</v>
      </c>
      <c r="DM9" s="34">
        <f t="shared" si="20"/>
        <v>4</v>
      </c>
      <c r="DN9" s="33">
        <f t="shared" si="21"/>
        <v>0</v>
      </c>
      <c r="DO9" s="33">
        <f t="shared" si="22"/>
        <v>0</v>
      </c>
      <c r="DP9" s="34">
        <f t="shared" si="23"/>
        <v>4</v>
      </c>
      <c r="DQ9" s="35">
        <f t="shared" si="24"/>
        <v>0</v>
      </c>
      <c r="DR9" s="35">
        <f t="shared" si="25"/>
        <v>0</v>
      </c>
      <c r="DS9" s="34">
        <f t="shared" si="26"/>
        <v>4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classi!B156</f>
        <v>-</v>
      </c>
      <c r="E10" s="22"/>
      <c r="F10" s="23">
        <f>classi!C156</f>
        <v>0</v>
      </c>
      <c r="G10" s="23">
        <f>classi!D156</f>
        <v>0</v>
      </c>
      <c r="H10" s="23">
        <f>classi!G156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129"/>
      <c r="P10" s="26">
        <f t="shared" si="0"/>
        <v>0</v>
      </c>
      <c r="Q10" s="25">
        <v>0</v>
      </c>
      <c r="R10" s="25">
        <v>0</v>
      </c>
      <c r="S10" s="25">
        <v>0</v>
      </c>
      <c r="T10" s="129"/>
      <c r="U10" s="26">
        <f t="shared" si="1"/>
        <v>0</v>
      </c>
      <c r="V10" s="25">
        <v>0</v>
      </c>
      <c r="W10" s="25">
        <v>0</v>
      </c>
      <c r="X10" s="25">
        <v>0</v>
      </c>
      <c r="Y10" s="129"/>
      <c r="Z10" s="26">
        <f t="shared" si="2"/>
        <v>0</v>
      </c>
      <c r="AA10" s="25">
        <v>0</v>
      </c>
      <c r="AB10" s="25">
        <v>0</v>
      </c>
      <c r="AC10" s="25">
        <v>0</v>
      </c>
      <c r="AD10" s="129"/>
      <c r="AE10" s="26">
        <f t="shared" si="3"/>
        <v>0</v>
      </c>
      <c r="AF10" s="25">
        <v>0</v>
      </c>
      <c r="AG10" s="25">
        <v>0</v>
      </c>
      <c r="AH10" s="25">
        <v>0</v>
      </c>
      <c r="AI10" s="129"/>
      <c r="AJ10" s="26">
        <f t="shared" si="4"/>
        <v>0</v>
      </c>
      <c r="AK10" s="25">
        <v>0</v>
      </c>
      <c r="AL10" s="25">
        <v>0</v>
      </c>
      <c r="AM10" s="25">
        <v>0</v>
      </c>
      <c r="AN10" s="129"/>
      <c r="AO10" s="26">
        <f t="shared" si="5"/>
        <v>0</v>
      </c>
      <c r="AP10" s="25">
        <v>0</v>
      </c>
      <c r="AQ10" s="25">
        <v>0</v>
      </c>
      <c r="AR10" s="25">
        <v>0</v>
      </c>
      <c r="AS10" s="129"/>
      <c r="AT10" s="26">
        <f t="shared" si="6"/>
        <v>0</v>
      </c>
      <c r="AU10" s="25">
        <v>0</v>
      </c>
      <c r="AV10" s="25">
        <v>0</v>
      </c>
      <c r="AW10" s="25">
        <v>0</v>
      </c>
      <c r="AX10" s="129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3"/>
      <c r="BE10" s="26">
        <f t="shared" si="9"/>
        <v>0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4</v>
      </c>
      <c r="DK10" s="81">
        <f t="shared" si="18"/>
        <v>0</v>
      </c>
      <c r="DL10" s="33">
        <f t="shared" si="19"/>
        <v>0</v>
      </c>
      <c r="DM10" s="34">
        <f t="shared" si="20"/>
        <v>4</v>
      </c>
      <c r="DN10" s="33">
        <f t="shared" si="21"/>
        <v>0</v>
      </c>
      <c r="DO10" s="33">
        <f t="shared" si="22"/>
        <v>0</v>
      </c>
      <c r="DP10" s="34">
        <f t="shared" si="23"/>
        <v>4</v>
      </c>
      <c r="DQ10" s="35">
        <f t="shared" si="24"/>
        <v>0</v>
      </c>
      <c r="DR10" s="35">
        <f t="shared" si="25"/>
        <v>0</v>
      </c>
      <c r="DS10" s="34">
        <f t="shared" si="26"/>
        <v>4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classi!B157</f>
        <v>-</v>
      </c>
      <c r="E11" s="22"/>
      <c r="F11" s="23">
        <f>classi!C157</f>
        <v>0</v>
      </c>
      <c r="G11" s="23">
        <f>classi!D157</f>
        <v>0</v>
      </c>
      <c r="H11" s="23">
        <f>classi!G157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129"/>
      <c r="P11" s="26">
        <f t="shared" si="0"/>
        <v>0</v>
      </c>
      <c r="Q11" s="25">
        <v>0</v>
      </c>
      <c r="R11" s="25">
        <v>0</v>
      </c>
      <c r="S11" s="25">
        <v>0</v>
      </c>
      <c r="T11" s="129"/>
      <c r="U11" s="26">
        <f t="shared" si="1"/>
        <v>0</v>
      </c>
      <c r="V11" s="25">
        <v>0</v>
      </c>
      <c r="W11" s="25">
        <v>0</v>
      </c>
      <c r="X11" s="25">
        <v>0</v>
      </c>
      <c r="Y11" s="129"/>
      <c r="Z11" s="26">
        <f t="shared" si="2"/>
        <v>0</v>
      </c>
      <c r="AA11" s="25">
        <v>0</v>
      </c>
      <c r="AB11" s="25">
        <v>0</v>
      </c>
      <c r="AC11" s="25">
        <v>0</v>
      </c>
      <c r="AD11" s="129"/>
      <c r="AE11" s="26">
        <f t="shared" si="3"/>
        <v>0</v>
      </c>
      <c r="AF11" s="25">
        <v>0</v>
      </c>
      <c r="AG11" s="25">
        <v>0</v>
      </c>
      <c r="AH11" s="25">
        <v>0</v>
      </c>
      <c r="AI11" s="129"/>
      <c r="AJ11" s="26">
        <f t="shared" si="4"/>
        <v>0</v>
      </c>
      <c r="AK11" s="25">
        <v>0</v>
      </c>
      <c r="AL11" s="25">
        <v>0</v>
      </c>
      <c r="AM11" s="25">
        <v>0</v>
      </c>
      <c r="AN11" s="129"/>
      <c r="AO11" s="26">
        <f t="shared" si="5"/>
        <v>0</v>
      </c>
      <c r="AP11" s="25">
        <v>0</v>
      </c>
      <c r="AQ11" s="25">
        <v>0</v>
      </c>
      <c r="AR11" s="25">
        <v>0</v>
      </c>
      <c r="AS11" s="129"/>
      <c r="AT11" s="26">
        <f t="shared" si="6"/>
        <v>0</v>
      </c>
      <c r="AU11" s="25">
        <v>0</v>
      </c>
      <c r="AV11" s="25">
        <v>0</v>
      </c>
      <c r="AW11" s="25">
        <v>0</v>
      </c>
      <c r="AX11" s="129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4</v>
      </c>
      <c r="DK11" s="81">
        <f t="shared" si="18"/>
        <v>0</v>
      </c>
      <c r="DL11" s="33">
        <f t="shared" si="19"/>
        <v>0</v>
      </c>
      <c r="DM11" s="34">
        <f t="shared" si="20"/>
        <v>4</v>
      </c>
      <c r="DN11" s="33">
        <f t="shared" si="21"/>
        <v>0</v>
      </c>
      <c r="DO11" s="33">
        <f t="shared" si="22"/>
        <v>0</v>
      </c>
      <c r="DP11" s="34">
        <f t="shared" si="23"/>
        <v>4</v>
      </c>
      <c r="DQ11" s="35">
        <f t="shared" si="24"/>
        <v>0</v>
      </c>
      <c r="DR11" s="35">
        <f t="shared" si="25"/>
        <v>0</v>
      </c>
      <c r="DS11" s="34">
        <f t="shared" si="26"/>
        <v>4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classi!B158</f>
        <v>-</v>
      </c>
      <c r="E12" s="22"/>
      <c r="F12" s="23">
        <f>classi!C158</f>
        <v>0</v>
      </c>
      <c r="G12" s="23">
        <f>classi!D158</f>
        <v>0</v>
      </c>
      <c r="H12" s="23">
        <f>classi!G158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29"/>
      <c r="P12" s="26">
        <f t="shared" si="0"/>
        <v>0</v>
      </c>
      <c r="Q12" s="25">
        <v>0</v>
      </c>
      <c r="R12" s="25">
        <v>0</v>
      </c>
      <c r="S12" s="25">
        <v>0</v>
      </c>
      <c r="T12" s="129"/>
      <c r="U12" s="26">
        <f t="shared" si="1"/>
        <v>0</v>
      </c>
      <c r="V12" s="25">
        <v>0</v>
      </c>
      <c r="W12" s="25">
        <v>0</v>
      </c>
      <c r="X12" s="25">
        <v>0</v>
      </c>
      <c r="Y12" s="129"/>
      <c r="Z12" s="26">
        <f t="shared" si="2"/>
        <v>0</v>
      </c>
      <c r="AA12" s="25">
        <v>0</v>
      </c>
      <c r="AB12" s="25">
        <v>0</v>
      </c>
      <c r="AC12" s="25">
        <v>0</v>
      </c>
      <c r="AD12" s="129"/>
      <c r="AE12" s="26">
        <f t="shared" si="3"/>
        <v>0</v>
      </c>
      <c r="AF12" s="25">
        <v>0</v>
      </c>
      <c r="AG12" s="25">
        <v>0</v>
      </c>
      <c r="AH12" s="25">
        <v>0</v>
      </c>
      <c r="AI12" s="129"/>
      <c r="AJ12" s="26">
        <f t="shared" si="4"/>
        <v>0</v>
      </c>
      <c r="AK12" s="25">
        <v>0</v>
      </c>
      <c r="AL12" s="25">
        <v>0</v>
      </c>
      <c r="AM12" s="25">
        <v>0</v>
      </c>
      <c r="AN12" s="129"/>
      <c r="AO12" s="26">
        <f t="shared" si="5"/>
        <v>0</v>
      </c>
      <c r="AP12" s="25">
        <v>0</v>
      </c>
      <c r="AQ12" s="25">
        <v>0</v>
      </c>
      <c r="AR12" s="25">
        <v>0</v>
      </c>
      <c r="AS12" s="129"/>
      <c r="AT12" s="26">
        <f t="shared" si="6"/>
        <v>0</v>
      </c>
      <c r="AU12" s="25">
        <v>0</v>
      </c>
      <c r="AV12" s="25">
        <v>0</v>
      </c>
      <c r="AW12" s="25">
        <v>0</v>
      </c>
      <c r="AX12" s="129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4</v>
      </c>
      <c r="DK12" s="81">
        <f t="shared" si="18"/>
        <v>0</v>
      </c>
      <c r="DL12" s="33">
        <f t="shared" si="19"/>
        <v>0</v>
      </c>
      <c r="DM12" s="34">
        <f t="shared" si="20"/>
        <v>4</v>
      </c>
      <c r="DN12" s="33">
        <f t="shared" si="21"/>
        <v>0</v>
      </c>
      <c r="DO12" s="33">
        <f t="shared" si="22"/>
        <v>0</v>
      </c>
      <c r="DP12" s="34">
        <f t="shared" si="23"/>
        <v>4</v>
      </c>
      <c r="DQ12" s="35">
        <f t="shared" si="24"/>
        <v>0</v>
      </c>
      <c r="DR12" s="35">
        <f t="shared" si="25"/>
        <v>0</v>
      </c>
      <c r="DS12" s="34">
        <f t="shared" si="26"/>
        <v>4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classi!B159</f>
        <v>-</v>
      </c>
      <c r="E13" s="22"/>
      <c r="F13" s="23">
        <f>classi!C159</f>
        <v>0</v>
      </c>
      <c r="G13" s="23">
        <f>classi!D159</f>
        <v>0</v>
      </c>
      <c r="H13" s="23">
        <f>classi!G159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129"/>
      <c r="P13" s="26">
        <f t="shared" si="0"/>
        <v>0</v>
      </c>
      <c r="Q13" s="25">
        <v>0</v>
      </c>
      <c r="R13" s="25">
        <v>0</v>
      </c>
      <c r="S13" s="25">
        <v>0</v>
      </c>
      <c r="T13" s="129"/>
      <c r="U13" s="26">
        <f t="shared" si="1"/>
        <v>0</v>
      </c>
      <c r="V13" s="25">
        <v>0</v>
      </c>
      <c r="W13" s="25">
        <v>0</v>
      </c>
      <c r="X13" s="25">
        <v>0</v>
      </c>
      <c r="Y13" s="129"/>
      <c r="Z13" s="26">
        <f t="shared" si="2"/>
        <v>0</v>
      </c>
      <c r="AA13" s="25">
        <v>0</v>
      </c>
      <c r="AB13" s="25">
        <v>0</v>
      </c>
      <c r="AC13" s="25">
        <v>0</v>
      </c>
      <c r="AD13" s="129"/>
      <c r="AE13" s="26">
        <f t="shared" si="3"/>
        <v>0</v>
      </c>
      <c r="AF13" s="25">
        <v>0</v>
      </c>
      <c r="AG13" s="25">
        <v>0</v>
      </c>
      <c r="AH13" s="25">
        <v>0</v>
      </c>
      <c r="AI13" s="129"/>
      <c r="AJ13" s="26">
        <f t="shared" si="4"/>
        <v>0</v>
      </c>
      <c r="AK13" s="25">
        <v>0</v>
      </c>
      <c r="AL13" s="25">
        <v>0</v>
      </c>
      <c r="AM13" s="25">
        <v>0</v>
      </c>
      <c r="AN13" s="129"/>
      <c r="AO13" s="26">
        <f t="shared" si="5"/>
        <v>0</v>
      </c>
      <c r="AP13" s="25">
        <v>0</v>
      </c>
      <c r="AQ13" s="25">
        <v>0</v>
      </c>
      <c r="AR13" s="25">
        <v>0</v>
      </c>
      <c r="AS13" s="129"/>
      <c r="AT13" s="26">
        <f t="shared" si="6"/>
        <v>0</v>
      </c>
      <c r="AU13" s="25">
        <v>0</v>
      </c>
      <c r="AV13" s="25">
        <v>0</v>
      </c>
      <c r="AW13" s="25">
        <v>0</v>
      </c>
      <c r="AX13" s="129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4</v>
      </c>
      <c r="DK13" s="81">
        <f t="shared" si="18"/>
        <v>0</v>
      </c>
      <c r="DL13" s="33">
        <f t="shared" si="19"/>
        <v>0</v>
      </c>
      <c r="DM13" s="34">
        <f t="shared" si="20"/>
        <v>4</v>
      </c>
      <c r="DN13" s="33">
        <f t="shared" si="21"/>
        <v>0</v>
      </c>
      <c r="DO13" s="33">
        <f t="shared" si="22"/>
        <v>0</v>
      </c>
      <c r="DP13" s="34">
        <f t="shared" si="23"/>
        <v>4</v>
      </c>
      <c r="DQ13" s="35">
        <f t="shared" si="24"/>
        <v>0</v>
      </c>
      <c r="DR13" s="35">
        <f t="shared" si="25"/>
        <v>0</v>
      </c>
      <c r="DS13" s="34">
        <f t="shared" si="26"/>
        <v>4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classi!B160</f>
        <v>-</v>
      </c>
      <c r="E14" s="22"/>
      <c r="F14" s="23">
        <f>classi!C160</f>
        <v>0</v>
      </c>
      <c r="G14" s="23">
        <f>classi!D160</f>
        <v>0</v>
      </c>
      <c r="H14" s="23">
        <f>classi!G160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129"/>
      <c r="P14" s="26">
        <f t="shared" si="0"/>
        <v>0</v>
      </c>
      <c r="Q14" s="25">
        <v>0</v>
      </c>
      <c r="R14" s="25">
        <v>0</v>
      </c>
      <c r="S14" s="25">
        <v>0</v>
      </c>
      <c r="T14" s="129"/>
      <c r="U14" s="26">
        <f t="shared" si="1"/>
        <v>0</v>
      </c>
      <c r="V14" s="25">
        <v>0</v>
      </c>
      <c r="W14" s="25">
        <v>0</v>
      </c>
      <c r="X14" s="25">
        <v>0</v>
      </c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>
        <v>0</v>
      </c>
      <c r="AI14" s="129"/>
      <c r="AJ14" s="26">
        <f t="shared" si="4"/>
        <v>0</v>
      </c>
      <c r="AK14" s="25">
        <v>0</v>
      </c>
      <c r="AL14" s="25">
        <v>0</v>
      </c>
      <c r="AM14" s="25">
        <v>0</v>
      </c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4</v>
      </c>
      <c r="DK14" s="81">
        <f t="shared" si="18"/>
        <v>0</v>
      </c>
      <c r="DL14" s="33">
        <f t="shared" si="19"/>
        <v>0</v>
      </c>
      <c r="DM14" s="34">
        <f t="shared" si="20"/>
        <v>4</v>
      </c>
      <c r="DN14" s="33">
        <f t="shared" si="21"/>
        <v>0</v>
      </c>
      <c r="DO14" s="33">
        <f t="shared" si="22"/>
        <v>0</v>
      </c>
      <c r="DP14" s="34">
        <f t="shared" si="23"/>
        <v>4</v>
      </c>
      <c r="DQ14" s="35">
        <f t="shared" si="24"/>
        <v>0</v>
      </c>
      <c r="DR14" s="35">
        <f t="shared" si="25"/>
        <v>0</v>
      </c>
      <c r="DS14" s="34">
        <f t="shared" si="26"/>
        <v>4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classi!B161</f>
        <v>-</v>
      </c>
      <c r="E15" s="22"/>
      <c r="F15" s="23">
        <f>classi!C161</f>
        <v>0</v>
      </c>
      <c r="G15" s="23">
        <f>classi!D161</f>
        <v>0</v>
      </c>
      <c r="H15" s="23">
        <f>classi!G161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29"/>
      <c r="P15" s="26">
        <f t="shared" si="0"/>
        <v>0</v>
      </c>
      <c r="Q15" s="25">
        <v>0</v>
      </c>
      <c r="R15" s="25">
        <v>0</v>
      </c>
      <c r="S15" s="25">
        <v>0</v>
      </c>
      <c r="T15" s="129"/>
      <c r="U15" s="26">
        <f t="shared" si="1"/>
        <v>0</v>
      </c>
      <c r="V15" s="25">
        <v>0</v>
      </c>
      <c r="W15" s="25">
        <v>0</v>
      </c>
      <c r="X15" s="25">
        <v>0</v>
      </c>
      <c r="Y15" s="129"/>
      <c r="Z15" s="26">
        <f t="shared" si="2"/>
        <v>0</v>
      </c>
      <c r="AA15" s="25">
        <v>0</v>
      </c>
      <c r="AB15" s="25">
        <v>0</v>
      </c>
      <c r="AC15" s="25">
        <v>0</v>
      </c>
      <c r="AD15" s="129"/>
      <c r="AE15" s="26">
        <f t="shared" si="3"/>
        <v>0</v>
      </c>
      <c r="AF15" s="25">
        <v>0</v>
      </c>
      <c r="AG15" s="25">
        <v>0</v>
      </c>
      <c r="AH15" s="25">
        <v>0</v>
      </c>
      <c r="AI15" s="129"/>
      <c r="AJ15" s="26">
        <f t="shared" si="4"/>
        <v>0</v>
      </c>
      <c r="AK15" s="25">
        <v>0</v>
      </c>
      <c r="AL15" s="25">
        <v>0</v>
      </c>
      <c r="AM15" s="25">
        <v>0</v>
      </c>
      <c r="AN15" s="129"/>
      <c r="AO15" s="26">
        <f t="shared" si="5"/>
        <v>0</v>
      </c>
      <c r="AP15" s="25">
        <v>0</v>
      </c>
      <c r="AQ15" s="25">
        <v>0</v>
      </c>
      <c r="AR15" s="25">
        <v>0</v>
      </c>
      <c r="AS15" s="129"/>
      <c r="AT15" s="26">
        <f t="shared" si="6"/>
        <v>0</v>
      </c>
      <c r="AU15" s="25">
        <v>0</v>
      </c>
      <c r="AV15" s="25">
        <v>0</v>
      </c>
      <c r="AW15" s="25">
        <v>0</v>
      </c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4</v>
      </c>
      <c r="DK15" s="81">
        <f t="shared" si="18"/>
        <v>0</v>
      </c>
      <c r="DL15" s="33">
        <f t="shared" si="19"/>
        <v>0</v>
      </c>
      <c r="DM15" s="34">
        <f t="shared" si="20"/>
        <v>4</v>
      </c>
      <c r="DN15" s="33">
        <f t="shared" si="21"/>
        <v>0</v>
      </c>
      <c r="DO15" s="33">
        <f t="shared" si="22"/>
        <v>0</v>
      </c>
      <c r="DP15" s="34">
        <f t="shared" si="23"/>
        <v>4</v>
      </c>
      <c r="DQ15" s="35">
        <f t="shared" si="24"/>
        <v>0</v>
      </c>
      <c r="DR15" s="35">
        <f t="shared" si="25"/>
        <v>0</v>
      </c>
      <c r="DS15" s="34">
        <f t="shared" si="26"/>
        <v>4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classi!B162</f>
        <v>-</v>
      </c>
      <c r="E16" s="22"/>
      <c r="F16" s="23">
        <f>classi!C162</f>
        <v>0</v>
      </c>
      <c r="G16" s="23">
        <f>classi!D162</f>
        <v>0</v>
      </c>
      <c r="H16" s="23">
        <f>classi!G162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29"/>
      <c r="P16" s="26">
        <f t="shared" si="0"/>
        <v>0</v>
      </c>
      <c r="Q16" s="25">
        <v>0</v>
      </c>
      <c r="R16" s="25">
        <v>0</v>
      </c>
      <c r="S16" s="25">
        <v>0</v>
      </c>
      <c r="T16" s="129"/>
      <c r="U16" s="26">
        <f t="shared" si="1"/>
        <v>0</v>
      </c>
      <c r="V16" s="25">
        <v>0</v>
      </c>
      <c r="W16" s="25">
        <v>0</v>
      </c>
      <c r="X16" s="25">
        <v>0</v>
      </c>
      <c r="Y16" s="129"/>
      <c r="Z16" s="26">
        <f t="shared" si="2"/>
        <v>0</v>
      </c>
      <c r="AA16" s="25">
        <v>0</v>
      </c>
      <c r="AB16" s="25">
        <v>0</v>
      </c>
      <c r="AC16" s="25">
        <v>0</v>
      </c>
      <c r="AD16" s="129"/>
      <c r="AE16" s="26">
        <f t="shared" si="3"/>
        <v>0</v>
      </c>
      <c r="AF16" s="25">
        <v>0</v>
      </c>
      <c r="AG16" s="25">
        <v>0</v>
      </c>
      <c r="AH16" s="25">
        <v>0</v>
      </c>
      <c r="AI16" s="129"/>
      <c r="AJ16" s="26">
        <f t="shared" si="4"/>
        <v>0</v>
      </c>
      <c r="AK16" s="25">
        <v>0</v>
      </c>
      <c r="AL16" s="25">
        <v>0</v>
      </c>
      <c r="AM16" s="25">
        <v>0</v>
      </c>
      <c r="AN16" s="129"/>
      <c r="AO16" s="26">
        <f t="shared" si="5"/>
        <v>0</v>
      </c>
      <c r="AP16" s="25">
        <v>0</v>
      </c>
      <c r="AQ16" s="25">
        <v>0</v>
      </c>
      <c r="AR16" s="25">
        <v>0</v>
      </c>
      <c r="AS16" s="129"/>
      <c r="AT16" s="26">
        <f t="shared" si="6"/>
        <v>0</v>
      </c>
      <c r="AU16" s="25">
        <v>0</v>
      </c>
      <c r="AV16" s="25">
        <v>0</v>
      </c>
      <c r="AW16" s="25">
        <v>0</v>
      </c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3"/>
      <c r="BE16" s="26">
        <f t="shared" si="9"/>
        <v>0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4</v>
      </c>
      <c r="DK16" s="81">
        <f t="shared" si="18"/>
        <v>0</v>
      </c>
      <c r="DL16" s="33">
        <f t="shared" si="19"/>
        <v>0</v>
      </c>
      <c r="DM16" s="34">
        <f t="shared" si="20"/>
        <v>4</v>
      </c>
      <c r="DN16" s="33">
        <f t="shared" si="21"/>
        <v>0</v>
      </c>
      <c r="DO16" s="33">
        <f t="shared" si="22"/>
        <v>0</v>
      </c>
      <c r="DP16" s="34">
        <f t="shared" si="23"/>
        <v>4</v>
      </c>
      <c r="DQ16" s="35">
        <f t="shared" si="24"/>
        <v>0</v>
      </c>
      <c r="DR16" s="35">
        <f t="shared" si="25"/>
        <v>0</v>
      </c>
      <c r="DS16" s="34">
        <f t="shared" si="26"/>
        <v>4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classi!B163</f>
        <v>-</v>
      </c>
      <c r="E17" s="22"/>
      <c r="F17" s="23">
        <f>classi!C163</f>
        <v>0</v>
      </c>
      <c r="G17" s="23">
        <f>classi!D163</f>
        <v>0</v>
      </c>
      <c r="H17" s="23">
        <f>classi!G163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29"/>
      <c r="P17" s="26">
        <f t="shared" si="0"/>
        <v>0</v>
      </c>
      <c r="Q17" s="25">
        <v>0</v>
      </c>
      <c r="R17" s="25">
        <v>0</v>
      </c>
      <c r="S17" s="25">
        <v>0</v>
      </c>
      <c r="T17" s="129"/>
      <c r="U17" s="26">
        <f t="shared" si="1"/>
        <v>0</v>
      </c>
      <c r="V17" s="25">
        <v>0</v>
      </c>
      <c r="W17" s="25">
        <v>0</v>
      </c>
      <c r="X17" s="25">
        <v>0</v>
      </c>
      <c r="Y17" s="129"/>
      <c r="Z17" s="26">
        <f t="shared" si="2"/>
        <v>0</v>
      </c>
      <c r="AA17" s="25">
        <v>0</v>
      </c>
      <c r="AB17" s="25">
        <v>0</v>
      </c>
      <c r="AC17" s="25">
        <v>0</v>
      </c>
      <c r="AD17" s="129"/>
      <c r="AE17" s="26">
        <f t="shared" si="3"/>
        <v>0</v>
      </c>
      <c r="AF17" s="25">
        <v>0</v>
      </c>
      <c r="AG17" s="25">
        <v>0</v>
      </c>
      <c r="AH17" s="25">
        <v>0</v>
      </c>
      <c r="AI17" s="129"/>
      <c r="AJ17" s="26">
        <f t="shared" si="4"/>
        <v>0</v>
      </c>
      <c r="AK17" s="25">
        <v>0</v>
      </c>
      <c r="AL17" s="25">
        <v>0</v>
      </c>
      <c r="AM17" s="25">
        <v>0</v>
      </c>
      <c r="AN17" s="129"/>
      <c r="AO17" s="26">
        <f t="shared" si="5"/>
        <v>0</v>
      </c>
      <c r="AP17" s="25">
        <v>0</v>
      </c>
      <c r="AQ17" s="25">
        <v>0</v>
      </c>
      <c r="AR17" s="25">
        <v>0</v>
      </c>
      <c r="AS17" s="129"/>
      <c r="AT17" s="26">
        <f t="shared" si="6"/>
        <v>0</v>
      </c>
      <c r="AU17" s="25">
        <v>0</v>
      </c>
      <c r="AV17" s="25">
        <v>0</v>
      </c>
      <c r="AW17" s="25">
        <v>0</v>
      </c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4</v>
      </c>
      <c r="DK17" s="81">
        <f t="shared" si="18"/>
        <v>0</v>
      </c>
      <c r="DL17" s="33">
        <f t="shared" si="19"/>
        <v>0</v>
      </c>
      <c r="DM17" s="34">
        <f t="shared" si="20"/>
        <v>4</v>
      </c>
      <c r="DN17" s="33">
        <f t="shared" si="21"/>
        <v>0</v>
      </c>
      <c r="DO17" s="33">
        <f t="shared" si="22"/>
        <v>0</v>
      </c>
      <c r="DP17" s="34">
        <f t="shared" si="23"/>
        <v>4</v>
      </c>
      <c r="DQ17" s="35">
        <f t="shared" si="24"/>
        <v>0</v>
      </c>
      <c r="DR17" s="35">
        <f t="shared" si="25"/>
        <v>0</v>
      </c>
      <c r="DS17" s="34">
        <f t="shared" si="26"/>
        <v>4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classi!B164</f>
        <v>-</v>
      </c>
      <c r="E18" s="22"/>
      <c r="F18" s="23">
        <f>classi!C164</f>
        <v>0</v>
      </c>
      <c r="G18" s="23">
        <f>classi!D164</f>
        <v>0</v>
      </c>
      <c r="H18" s="23">
        <f>classi!G164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29"/>
      <c r="P18" s="26">
        <f t="shared" si="0"/>
        <v>0</v>
      </c>
      <c r="Q18" s="25">
        <v>0</v>
      </c>
      <c r="R18" s="25">
        <v>0</v>
      </c>
      <c r="S18" s="25">
        <v>0</v>
      </c>
      <c r="T18" s="129"/>
      <c r="U18" s="26">
        <f t="shared" si="1"/>
        <v>0</v>
      </c>
      <c r="V18" s="25">
        <v>0</v>
      </c>
      <c r="W18" s="25">
        <v>0</v>
      </c>
      <c r="X18" s="25">
        <v>0</v>
      </c>
      <c r="Y18" s="129"/>
      <c r="Z18" s="26">
        <f t="shared" si="2"/>
        <v>0</v>
      </c>
      <c r="AA18" s="25">
        <v>0</v>
      </c>
      <c r="AB18" s="25">
        <v>0</v>
      </c>
      <c r="AC18" s="25">
        <v>0</v>
      </c>
      <c r="AD18" s="129"/>
      <c r="AE18" s="26">
        <f t="shared" si="3"/>
        <v>0</v>
      </c>
      <c r="AF18" s="25">
        <v>0</v>
      </c>
      <c r="AG18" s="25">
        <v>0</v>
      </c>
      <c r="AH18" s="25">
        <v>0</v>
      </c>
      <c r="AI18" s="129"/>
      <c r="AJ18" s="26">
        <f t="shared" si="4"/>
        <v>0</v>
      </c>
      <c r="AK18" s="25">
        <v>0</v>
      </c>
      <c r="AL18" s="25">
        <v>0</v>
      </c>
      <c r="AM18" s="25">
        <v>0</v>
      </c>
      <c r="AN18" s="129"/>
      <c r="AO18" s="26">
        <f t="shared" si="5"/>
        <v>0</v>
      </c>
      <c r="AP18" s="25">
        <v>0</v>
      </c>
      <c r="AQ18" s="25">
        <v>0</v>
      </c>
      <c r="AR18" s="25">
        <v>0</v>
      </c>
      <c r="AS18" s="129"/>
      <c r="AT18" s="26">
        <f t="shared" si="6"/>
        <v>0</v>
      </c>
      <c r="AU18" s="25">
        <v>0</v>
      </c>
      <c r="AV18" s="25">
        <v>0</v>
      </c>
      <c r="AW18" s="25">
        <v>0</v>
      </c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3"/>
      <c r="BE18" s="26">
        <f t="shared" si="9"/>
        <v>0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4</v>
      </c>
      <c r="DK18" s="81">
        <f t="shared" si="18"/>
        <v>0</v>
      </c>
      <c r="DL18" s="33">
        <f t="shared" si="19"/>
        <v>0</v>
      </c>
      <c r="DM18" s="34">
        <f t="shared" si="20"/>
        <v>4</v>
      </c>
      <c r="DN18" s="33">
        <f t="shared" si="21"/>
        <v>0</v>
      </c>
      <c r="DO18" s="33">
        <f t="shared" si="22"/>
        <v>0</v>
      </c>
      <c r="DP18" s="34">
        <f t="shared" si="23"/>
        <v>4</v>
      </c>
      <c r="DQ18" s="35">
        <f t="shared" si="24"/>
        <v>0</v>
      </c>
      <c r="DR18" s="35">
        <f t="shared" si="25"/>
        <v>0</v>
      </c>
      <c r="DS18" s="34">
        <f t="shared" si="26"/>
        <v>4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classi!B165</f>
        <v>-</v>
      </c>
      <c r="E19" s="22"/>
      <c r="F19" s="23">
        <f>classi!C165</f>
        <v>0</v>
      </c>
      <c r="G19" s="23">
        <f>classi!D165</f>
        <v>0</v>
      </c>
      <c r="H19" s="23">
        <f>classi!G165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4</v>
      </c>
      <c r="DK19" s="81">
        <f t="shared" si="18"/>
        <v>0</v>
      </c>
      <c r="DL19" s="33">
        <f t="shared" si="19"/>
        <v>0</v>
      </c>
      <c r="DM19" s="34">
        <f t="shared" si="20"/>
        <v>4</v>
      </c>
      <c r="DN19" s="33">
        <f t="shared" si="21"/>
        <v>0</v>
      </c>
      <c r="DO19" s="33">
        <f t="shared" si="22"/>
        <v>0</v>
      </c>
      <c r="DP19" s="34">
        <f t="shared" si="23"/>
        <v>4</v>
      </c>
      <c r="DQ19" s="35">
        <f t="shared" si="24"/>
        <v>0</v>
      </c>
      <c r="DR19" s="35">
        <f t="shared" si="25"/>
        <v>0</v>
      </c>
      <c r="DS19" s="34">
        <f t="shared" si="26"/>
        <v>4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classi!B166</f>
        <v>-</v>
      </c>
      <c r="E20" s="22"/>
      <c r="F20" s="23">
        <f>classi!C166</f>
        <v>0</v>
      </c>
      <c r="G20" s="23">
        <f>classi!D166</f>
        <v>0</v>
      </c>
      <c r="H20" s="23">
        <f>classi!G166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4</v>
      </c>
      <c r="DK20" s="81">
        <f t="shared" si="18"/>
        <v>0</v>
      </c>
      <c r="DL20" s="33">
        <f t="shared" si="19"/>
        <v>0</v>
      </c>
      <c r="DM20" s="34">
        <f t="shared" si="20"/>
        <v>4</v>
      </c>
      <c r="DN20" s="33">
        <f t="shared" si="21"/>
        <v>0</v>
      </c>
      <c r="DO20" s="33">
        <f t="shared" si="22"/>
        <v>0</v>
      </c>
      <c r="DP20" s="34">
        <f t="shared" si="23"/>
        <v>4</v>
      </c>
      <c r="DQ20" s="35">
        <f t="shared" si="24"/>
        <v>0</v>
      </c>
      <c r="DR20" s="35">
        <f t="shared" si="25"/>
        <v>0</v>
      </c>
      <c r="DS20" s="34">
        <f t="shared" si="26"/>
        <v>4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classi!B167</f>
        <v>-</v>
      </c>
      <c r="E21" s="22"/>
      <c r="F21" s="23">
        <f>classi!C167</f>
        <v>0</v>
      </c>
      <c r="G21" s="23">
        <f>classi!D167</f>
        <v>0</v>
      </c>
      <c r="H21" s="23">
        <f>classi!G167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4</v>
      </c>
      <c r="DK21" s="81">
        <f t="shared" si="18"/>
        <v>0</v>
      </c>
      <c r="DL21" s="33">
        <f t="shared" si="19"/>
        <v>0</v>
      </c>
      <c r="DM21" s="34">
        <f t="shared" si="20"/>
        <v>4</v>
      </c>
      <c r="DN21" s="33">
        <f t="shared" si="21"/>
        <v>0</v>
      </c>
      <c r="DO21" s="33">
        <f t="shared" si="22"/>
        <v>0</v>
      </c>
      <c r="DP21" s="34">
        <f t="shared" si="23"/>
        <v>4</v>
      </c>
      <c r="DQ21" s="35">
        <f t="shared" si="24"/>
        <v>0</v>
      </c>
      <c r="DR21" s="35">
        <f t="shared" si="25"/>
        <v>0</v>
      </c>
      <c r="DS21" s="34">
        <f t="shared" si="26"/>
        <v>4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classi!B168</f>
        <v>-</v>
      </c>
      <c r="E22" s="22"/>
      <c r="F22" s="23">
        <f>classi!C168</f>
        <v>0</v>
      </c>
      <c r="G22" s="23">
        <f>classi!D168</f>
        <v>0</v>
      </c>
      <c r="H22" s="23">
        <f>classi!G168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4</v>
      </c>
      <c r="DK22" s="81">
        <f t="shared" si="18"/>
        <v>0</v>
      </c>
      <c r="DL22" s="33">
        <f t="shared" si="19"/>
        <v>0</v>
      </c>
      <c r="DM22" s="34">
        <f t="shared" si="20"/>
        <v>4</v>
      </c>
      <c r="DN22" s="33">
        <f t="shared" si="21"/>
        <v>0</v>
      </c>
      <c r="DO22" s="33">
        <f t="shared" si="22"/>
        <v>0</v>
      </c>
      <c r="DP22" s="34">
        <f t="shared" si="23"/>
        <v>4</v>
      </c>
      <c r="DQ22" s="35">
        <f t="shared" si="24"/>
        <v>0</v>
      </c>
      <c r="DR22" s="35">
        <f t="shared" si="25"/>
        <v>0</v>
      </c>
      <c r="DS22" s="34">
        <f t="shared" si="26"/>
        <v>4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classi!B169</f>
        <v>-</v>
      </c>
      <c r="E23" s="22"/>
      <c r="F23" s="23">
        <f>classi!C169</f>
        <v>0</v>
      </c>
      <c r="G23" s="23">
        <f>classi!D169</f>
        <v>0</v>
      </c>
      <c r="H23" s="23">
        <f>classi!G169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4</v>
      </c>
      <c r="DK23" s="83">
        <f t="shared" si="18"/>
        <v>0</v>
      </c>
      <c r="DL23" s="49">
        <f t="shared" si="19"/>
        <v>0</v>
      </c>
      <c r="DM23" s="84">
        <f t="shared" si="20"/>
        <v>4</v>
      </c>
      <c r="DN23" s="49">
        <f t="shared" si="21"/>
        <v>0</v>
      </c>
      <c r="DO23" s="49">
        <f t="shared" si="22"/>
        <v>0</v>
      </c>
      <c r="DP23" s="84">
        <f t="shared" si="23"/>
        <v>4</v>
      </c>
      <c r="DQ23" s="85">
        <f t="shared" si="24"/>
        <v>0</v>
      </c>
      <c r="DR23" s="85">
        <f t="shared" si="25"/>
        <v>0</v>
      </c>
      <c r="DS23" s="84">
        <f t="shared" si="26"/>
        <v>4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SENIOR HANDICAP FS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alessandra</v>
      </c>
      <c r="G29" s="102" t="str">
        <f>INDEX(G$1:G$23,MATCH(C29,$DW$1:$DW$23,0))</f>
        <v>ferri</v>
      </c>
      <c r="H29" s="102" t="str">
        <f>INDEX(H$1:H$23,MATCH(C29,$DW$1:$DW$23,0))</f>
        <v>stellina</v>
      </c>
      <c r="I29" s="101"/>
      <c r="J29" s="101"/>
      <c r="K29" s="114"/>
      <c r="L29" s="116">
        <f>INDEX(P$1:P$23,MATCH(C29,$DW$1:$DW$23,0))</f>
        <v>43.333333333333336</v>
      </c>
      <c r="M29" s="103">
        <f>INDEX(U$1:U$23,MATCH(C29,$DW$1:$DW$23,0))</f>
        <v>20</v>
      </c>
      <c r="N29" s="103">
        <f>INDEX(Z$1:Z$23,MATCH(C29,$DW$1:$DW$23,0))</f>
        <v>21</v>
      </c>
      <c r="O29" s="119">
        <f>INDEX(AE$1:AE$23,MATCH(C29,$DW$1:$DW$23,0))</f>
        <v>18.666666666666668</v>
      </c>
      <c r="P29" s="116">
        <f>INDEX(AJ$1:AJ$23,MATCH(C29,$DW$1:$DW$23,0))</f>
        <v>36</v>
      </c>
      <c r="Q29" s="103">
        <f>INDEX(AO$1:AO$23,MATCH(C29,$DW$1:$DW$23,0))</f>
        <v>18.666666666666668</v>
      </c>
      <c r="R29" s="103">
        <f>INDEX(AT$1:AT$23,MATCH(C29,$DW$1:$DW$23,0))</f>
        <v>0</v>
      </c>
      <c r="S29" s="119">
        <f>INDEX(AY$1:AY$23,MATCH(C29,$DW$1:$DW$23,0))</f>
        <v>0</v>
      </c>
      <c r="T29" s="131">
        <f>INDEX(AZ$1:AZ$23,MATCH(C29,$DW$1:$DW$23,0))</f>
        <v>157.66666666666666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254">
        <f>INDEX(DI$1:DI$23,MATCH(C29,$DW$1:$DW$23,0))</f>
        <v>157.66666666666666</v>
      </c>
      <c r="AD29" s="105">
        <f>INDEX(D$1:D$23,MATCH(C29,$DW$1:$DW$23,0))</f>
        <v>109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barbara </v>
      </c>
      <c r="G30" s="63" t="str">
        <f>INDEX(G$1:G$23,MATCH(C30,$DW$1:$DW$23,0))</f>
        <v>castelli</v>
      </c>
      <c r="H30" s="63" t="str">
        <f>INDEX(H$1:H$23,MATCH(C30,$DW$1:$DW$23,0))</f>
        <v>grace</v>
      </c>
      <c r="I30" s="37"/>
      <c r="J30" s="37"/>
      <c r="K30" s="115"/>
      <c r="L30" s="117">
        <f>INDEX(P$1:P$23,MATCH(C30,$DW$1:$DW$23,0))</f>
        <v>40.666666666666664</v>
      </c>
      <c r="M30" s="32">
        <f>INDEX(U$1:U$23,MATCH(C30,$DW$1:$DW$23,0))</f>
        <v>18.333333333333332</v>
      </c>
      <c r="N30" s="32">
        <f>INDEX(Z$1:Z$23,MATCH(C30,$DW$1:$DW$23,0))</f>
        <v>19.666666666666668</v>
      </c>
      <c r="O30" s="120">
        <f>INDEX(AE$1:AE$23,MATCH(C30,$DW$1:$DW$23,0))</f>
        <v>17.333333333333332</v>
      </c>
      <c r="P30" s="117">
        <f>INDEX(AJ$1:AJ$23,MATCH(C30,$DW$1:$DW$23,0))</f>
        <v>36</v>
      </c>
      <c r="Q30" s="32">
        <f>INDEX(AO$1:AO$23,MATCH(C30,$DW$1:$DW$23,0))</f>
        <v>18.333333333333332</v>
      </c>
      <c r="R30" s="32">
        <f>INDEX(AT$1:AT$23,MATCH(C30,$DW$1:$DW$23,0))</f>
        <v>0</v>
      </c>
      <c r="S30" s="120">
        <f>INDEX(AY$1:AY$23,MATCH(C30,$DW$1:$DW$23,0))</f>
        <v>0</v>
      </c>
      <c r="T30" s="132">
        <f>INDEX(AZ$1:AZ$23,MATCH(C30,$DW$1:$DW$23,0))</f>
        <v>150.33333333333334</v>
      </c>
      <c r="U30" s="117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5">
        <f>INDEX(DI$1:DI$23,MATCH(C30,$DW$1:$DW$23,0))</f>
        <v>150.33333333333334</v>
      </c>
      <c r="AD30" s="60">
        <f>INDEX(D$1:D$23,MATCH(C30,$DW$1:$DW$23,0))</f>
        <v>111</v>
      </c>
      <c r="AE30" s="61">
        <f>INDEX(DX$1:DX$23,MATCH(C30,$DW$1:$DW$23,0))</f>
        <v>0.9534883720930234</v>
      </c>
      <c r="AF30" s="107" t="str">
        <f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rosalba</v>
      </c>
      <c r="G31" s="63" t="str">
        <f>INDEX(G$1:G$23,MATCH(C31,$DW$1:$DW$23,0))</f>
        <v>regis</v>
      </c>
      <c r="H31" s="63" t="str">
        <f>INDEX(H$1:H$23,MATCH(C31,$DW$1:$DW$23,0))</f>
        <v>maya</v>
      </c>
      <c r="I31" s="37"/>
      <c r="J31" s="37"/>
      <c r="K31" s="115"/>
      <c r="L31" s="117">
        <f>INDEX(P$1:P$23,MATCH(C31,$DW$1:$DW$23,0))</f>
        <v>37.333333333333336</v>
      </c>
      <c r="M31" s="32">
        <f>INDEX(U$1:U$23,MATCH(C31,$DW$1:$DW$23,0))</f>
        <v>18</v>
      </c>
      <c r="N31" s="32">
        <f>INDEX(Z$1:Z$23,MATCH(C31,$DW$1:$DW$23,0))</f>
        <v>19.333333333333332</v>
      </c>
      <c r="O31" s="120">
        <f>INDEX(AE$1:AE$23,MATCH(C31,$DW$1:$DW$23,0))</f>
        <v>17.666666666666668</v>
      </c>
      <c r="P31" s="117">
        <f>INDEX(AJ$1:AJ$23,MATCH(C31,$DW$1:$DW$23,0))</f>
        <v>32</v>
      </c>
      <c r="Q31" s="32">
        <f>INDEX(AO$1:AO$23,MATCH(C31,$DW$1:$DW$23,0))</f>
        <v>17</v>
      </c>
      <c r="R31" s="32">
        <f>INDEX(AT$1:AT$23,MATCH(C31,$DW$1:$DW$23,0))</f>
        <v>0</v>
      </c>
      <c r="S31" s="120">
        <f>INDEX(AY$1:AY$23,MATCH(C31,$DW$1:$DW$23,0))</f>
        <v>0</v>
      </c>
      <c r="T31" s="132">
        <f>INDEX(AZ$1:AZ$23,MATCH(C31,$DW$1:$DW$23,0))</f>
        <v>141.33333333333334</v>
      </c>
      <c r="U31" s="117">
        <f>INDEX(BE$1:BE$23,MATCH(C31,$DW$1:$DW$23,0))</f>
        <v>0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0">
        <f>INDEX(CD$1:CD$23,MATCH(C31,$DW$1:$DW$23,0))</f>
        <v>0.6666666666666666</v>
      </c>
      <c r="AA31" s="124" t="str">
        <f>INDEX(DY$1:DY$23,MATCH(C31,$DW$1:$DW$23,0))</f>
        <v>-</v>
      </c>
      <c r="AB31" s="122">
        <f>INDEX(DH$1:DH$23,MATCH(C31,$DW$1:$DW$23,0))</f>
        <v>0.6666666666666666</v>
      </c>
      <c r="AC31" s="255">
        <f>INDEX(DI$1:DI$23,MATCH(C31,$DW$1:$DW$23,0))</f>
        <v>140.66666666666669</v>
      </c>
      <c r="AD31" s="60">
        <f>INDEX(D$1:D$23,MATCH(C31,$DW$1:$DW$23,0))</f>
        <v>110</v>
      </c>
      <c r="AE31" s="61">
        <f>INDEX(DX$1:DX$23,MATCH(C31,$DW$1:$DW$23,0))</f>
        <v>0.8921775898520087</v>
      </c>
      <c r="AF31" s="107" t="str">
        <f>IF(AC31&gt;=150,"Point","-")</f>
        <v>-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</sheetData>
  <sheetProtection password="CF7A" sheet="1" objects="1" scenarios="1" selectLockedCells="1" selectUnlockedCells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M3:CP3"/>
    <mergeCell ref="CQ3:CT3"/>
    <mergeCell ref="AP3:AT3"/>
    <mergeCell ref="AU3:AY3"/>
    <mergeCell ref="BA3:BE3"/>
    <mergeCell ref="BF3:BJ3"/>
    <mergeCell ref="BK3:BO3"/>
    <mergeCell ref="BP3:BT3"/>
    <mergeCell ref="CI3:CL3"/>
    <mergeCell ref="AK3:AO3"/>
    <mergeCell ref="CU3:CX3"/>
    <mergeCell ref="CY3:DB3"/>
    <mergeCell ref="DD3:DG3"/>
    <mergeCell ref="L27:O27"/>
    <mergeCell ref="P27:T27"/>
    <mergeCell ref="U27:AA27"/>
    <mergeCell ref="BU3:BY3"/>
    <mergeCell ref="BZ3:CD3"/>
    <mergeCell ref="CE3:C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C1:DZ35"/>
  <sheetViews>
    <sheetView zoomScalePageLayoutView="0" workbookViewId="0" topLeftCell="C18">
      <selection activeCell="C35" sqref="A35:IV35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7" width="6.00390625" style="0" bestFit="1" customWidth="1"/>
    <col min="18" max="18" width="7.140625" style="0" bestFit="1" customWidth="1"/>
    <col min="19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7.281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72" t="s">
        <v>5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>
      <c r="C3" s="14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172.13333333333335</v>
      </c>
      <c r="DY3" s="93" t="s">
        <v>39</v>
      </c>
      <c r="DZ3" s="14"/>
    </row>
    <row r="4" spans="3:130" ht="12.75">
      <c r="C4" s="14"/>
      <c r="D4" s="21">
        <f>classi!B12</f>
        <v>112</v>
      </c>
      <c r="E4" s="22"/>
      <c r="F4" s="23" t="str">
        <f>classi!C12</f>
        <v>laura</v>
      </c>
      <c r="G4" s="23" t="str">
        <f>classi!D12</f>
        <v>faraoni</v>
      </c>
      <c r="H4" s="23" t="str">
        <f>classi!G12</f>
        <v>dream</v>
      </c>
      <c r="I4" s="23"/>
      <c r="J4" s="24"/>
      <c r="K4" s="23"/>
      <c r="L4" s="25">
        <v>19</v>
      </c>
      <c r="M4" s="25">
        <v>18</v>
      </c>
      <c r="N4" s="25">
        <v>20</v>
      </c>
      <c r="O4" s="129"/>
      <c r="P4" s="26">
        <f aca="true" t="shared" si="0" ref="P4:P23">AVERAGE(L4:O4)</f>
        <v>19</v>
      </c>
      <c r="Q4" s="25">
        <v>19</v>
      </c>
      <c r="R4" s="25">
        <v>17</v>
      </c>
      <c r="S4" s="25">
        <v>18</v>
      </c>
      <c r="T4" s="129"/>
      <c r="U4" s="26">
        <f aca="true" t="shared" si="1" ref="U4:U23">AVERAGE(Q4:T4)</f>
        <v>18</v>
      </c>
      <c r="V4" s="25">
        <v>19</v>
      </c>
      <c r="W4" s="25">
        <v>19</v>
      </c>
      <c r="X4" s="25">
        <v>18</v>
      </c>
      <c r="Y4" s="129"/>
      <c r="Z4" s="26">
        <f aca="true" t="shared" si="2" ref="Z4:Z23">AVERAGE(V4:Y4)</f>
        <v>18.666666666666668</v>
      </c>
      <c r="AA4" s="25">
        <v>18</v>
      </c>
      <c r="AB4" s="25">
        <v>17</v>
      </c>
      <c r="AC4" s="25">
        <v>20</v>
      </c>
      <c r="AD4" s="129"/>
      <c r="AE4" s="26">
        <f aca="true" t="shared" si="3" ref="AE4:AE23">AVERAGE(AA4:AD4)</f>
        <v>18.333333333333332</v>
      </c>
      <c r="AF4" s="25">
        <v>18</v>
      </c>
      <c r="AG4" s="25">
        <v>16</v>
      </c>
      <c r="AH4" s="25">
        <v>18</v>
      </c>
      <c r="AI4" s="129"/>
      <c r="AJ4" s="26">
        <f aca="true" t="shared" si="4" ref="AJ4:AJ23">AVERAGE(AF4:AI4)</f>
        <v>17.333333333333332</v>
      </c>
      <c r="AK4" s="25">
        <v>17</v>
      </c>
      <c r="AL4" s="25">
        <v>16</v>
      </c>
      <c r="AM4" s="25">
        <v>18</v>
      </c>
      <c r="AN4" s="129"/>
      <c r="AO4" s="26">
        <f aca="true" t="shared" si="5" ref="AO4:AO23">AVERAGE(AK4:AN4)</f>
        <v>17</v>
      </c>
      <c r="AP4" s="25">
        <v>18</v>
      </c>
      <c r="AQ4" s="25">
        <v>18</v>
      </c>
      <c r="AR4" s="25">
        <v>21</v>
      </c>
      <c r="AS4" s="129"/>
      <c r="AT4" s="26">
        <f aca="true" t="shared" si="6" ref="AT4:AT23">AVERAGE(AP4:AS4)</f>
        <v>19</v>
      </c>
      <c r="AU4" s="25">
        <v>19</v>
      </c>
      <c r="AV4" s="25">
        <v>17</v>
      </c>
      <c r="AW4" s="25">
        <v>21</v>
      </c>
      <c r="AX4" s="129"/>
      <c r="AY4" s="26">
        <f aca="true" t="shared" si="7" ref="AY4:AY23">AVERAGE(AU4:AX4)</f>
        <v>19</v>
      </c>
      <c r="AZ4" s="27">
        <f aca="true" t="shared" si="8" ref="AZ4:AZ23">P4+U4+Z4+AE4+AJ4+AO4+AT4+AY4</f>
        <v>146.33333333333331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146.33333333333331</v>
      </c>
      <c r="DJ4" s="88">
        <f aca="true" t="shared" si="17" ref="DJ4:DJ23">RANK(DI4,$DI$4:$DI$23,0)</f>
        <v>4</v>
      </c>
      <c r="DK4" s="81">
        <f aca="true" t="shared" si="18" ref="DK4:DK23">P4</f>
        <v>19</v>
      </c>
      <c r="DL4" s="33">
        <f aca="true" t="shared" si="19" ref="DL4:DL23">DI4*10^3+DK4</f>
        <v>146352.3333333333</v>
      </c>
      <c r="DM4" s="34">
        <f aca="true" t="shared" si="20" ref="DM4:DM23">RANK(DL4,$DL$4:$DL$23,0)</f>
        <v>4</v>
      </c>
      <c r="DN4" s="33">
        <f aca="true" t="shared" si="21" ref="DN4:DN23">AJ4</f>
        <v>17.333333333333332</v>
      </c>
      <c r="DO4" s="33">
        <f aca="true" t="shared" si="22" ref="DO4:DO23">(DI4*10^3+DK4)*10^3+DN4</f>
        <v>146352350.66666666</v>
      </c>
      <c r="DP4" s="34">
        <f aca="true" t="shared" si="23" ref="DP4:DP23">RANK(DO4,$DO$4:$DO$23,0)</f>
        <v>4</v>
      </c>
      <c r="DQ4" s="35">
        <f aca="true" t="shared" si="24" ref="DQ4:DQ23">U4</f>
        <v>18</v>
      </c>
      <c r="DR4" s="35">
        <f aca="true" t="shared" si="25" ref="DR4:DR24">((DI4*10^3+DK4)*10^3+DN4)*10^3+DQ4</f>
        <v>146352350684.66666</v>
      </c>
      <c r="DS4" s="34">
        <f aca="true" t="shared" si="26" ref="DS4:DS23">RANK(DR4,$DR$4:$DR$23,0)</f>
        <v>4</v>
      </c>
      <c r="DT4" s="35">
        <f aca="true" t="shared" si="27" ref="DT4:DT23">AO4</f>
        <v>17</v>
      </c>
      <c r="DU4" s="35">
        <f aca="true" t="shared" si="28" ref="DU4:DU23">(((DI4*10^3+DK4)*10^3+DN4)*10^3+DQ4)*10^3+DT4</f>
        <v>146352350684683.66</v>
      </c>
      <c r="DV4" s="34">
        <f aca="true" t="shared" si="29" ref="DV4:DV23">IF(F4&gt;0,RANK(DU4,$DU$4:$DU$23,0),20)</f>
        <v>4</v>
      </c>
      <c r="DW4" s="35">
        <f>IF(DV4&lt;&gt;20,RANK(DV4,$DV$4:$DV$23,1)+COUNTIF(DV$4:DV4,DV4)-1,20)</f>
        <v>4</v>
      </c>
      <c r="DX4" s="36">
        <f aca="true" t="shared" si="30" ref="DX4:DX23">DI4/$DX$3</f>
        <v>0.8501161890007743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classi!B13</f>
        <v>114</v>
      </c>
      <c r="E5" s="37"/>
      <c r="F5" s="23" t="str">
        <f>classi!C13</f>
        <v>stefania </v>
      </c>
      <c r="G5" s="23" t="str">
        <f>classi!D13</f>
        <v>gaspari</v>
      </c>
      <c r="H5" s="23" t="str">
        <f>classi!G13</f>
        <v>goccia</v>
      </c>
      <c r="I5" s="37"/>
      <c r="J5" s="37"/>
      <c r="K5" s="37"/>
      <c r="L5" s="25">
        <v>17</v>
      </c>
      <c r="M5" s="25">
        <v>17</v>
      </c>
      <c r="N5" s="25">
        <v>16</v>
      </c>
      <c r="O5" s="129"/>
      <c r="P5" s="26">
        <f t="shared" si="0"/>
        <v>16.666666666666668</v>
      </c>
      <c r="Q5" s="25">
        <v>18</v>
      </c>
      <c r="R5" s="25">
        <v>17</v>
      </c>
      <c r="S5" s="25">
        <v>17</v>
      </c>
      <c r="T5" s="129"/>
      <c r="U5" s="26">
        <f t="shared" si="1"/>
        <v>17.333333333333332</v>
      </c>
      <c r="V5" s="25">
        <v>17</v>
      </c>
      <c r="W5" s="25">
        <v>17</v>
      </c>
      <c r="X5" s="25">
        <v>16</v>
      </c>
      <c r="Y5" s="129"/>
      <c r="Z5" s="26">
        <f t="shared" si="2"/>
        <v>16.666666666666668</v>
      </c>
      <c r="AA5" s="25">
        <v>16</v>
      </c>
      <c r="AB5" s="25">
        <v>18</v>
      </c>
      <c r="AC5" s="25">
        <v>17</v>
      </c>
      <c r="AD5" s="129"/>
      <c r="AE5" s="26">
        <f t="shared" si="3"/>
        <v>17</v>
      </c>
      <c r="AF5" s="25">
        <v>17</v>
      </c>
      <c r="AG5" s="25">
        <v>14</v>
      </c>
      <c r="AH5" s="25">
        <v>15</v>
      </c>
      <c r="AI5" s="129"/>
      <c r="AJ5" s="26">
        <f t="shared" si="4"/>
        <v>15.333333333333334</v>
      </c>
      <c r="AK5" s="25">
        <v>16</v>
      </c>
      <c r="AL5" s="25">
        <v>13</v>
      </c>
      <c r="AM5" s="25">
        <v>15</v>
      </c>
      <c r="AN5" s="129"/>
      <c r="AO5" s="26">
        <f t="shared" si="5"/>
        <v>14.666666666666666</v>
      </c>
      <c r="AP5" s="25">
        <v>17</v>
      </c>
      <c r="AQ5" s="25">
        <v>17</v>
      </c>
      <c r="AR5" s="25">
        <v>18</v>
      </c>
      <c r="AS5" s="129"/>
      <c r="AT5" s="26">
        <f t="shared" si="6"/>
        <v>17.333333333333332</v>
      </c>
      <c r="AU5" s="25">
        <v>17</v>
      </c>
      <c r="AV5" s="25">
        <v>16</v>
      </c>
      <c r="AW5" s="25">
        <v>18</v>
      </c>
      <c r="AX5" s="129"/>
      <c r="AY5" s="26">
        <f t="shared" si="7"/>
        <v>17</v>
      </c>
      <c r="AZ5" s="27">
        <f t="shared" si="8"/>
        <v>132</v>
      </c>
      <c r="BA5" s="28">
        <v>0</v>
      </c>
      <c r="BB5" s="28">
        <v>0</v>
      </c>
      <c r="BC5" s="28">
        <v>0</v>
      </c>
      <c r="BD5" s="133"/>
      <c r="BE5" s="26">
        <f t="shared" si="9"/>
        <v>0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</v>
      </c>
      <c r="DI5" s="32">
        <f t="shared" si="16"/>
        <v>132</v>
      </c>
      <c r="DJ5" s="88">
        <f t="shared" si="17"/>
        <v>6</v>
      </c>
      <c r="DK5" s="81">
        <f t="shared" si="18"/>
        <v>16.666666666666668</v>
      </c>
      <c r="DL5" s="33">
        <f t="shared" si="19"/>
        <v>132016.66666666666</v>
      </c>
      <c r="DM5" s="34">
        <f t="shared" si="20"/>
        <v>6</v>
      </c>
      <c r="DN5" s="33">
        <f t="shared" si="21"/>
        <v>15.333333333333334</v>
      </c>
      <c r="DO5" s="33">
        <f t="shared" si="22"/>
        <v>132016681.99999999</v>
      </c>
      <c r="DP5" s="34">
        <f t="shared" si="23"/>
        <v>6</v>
      </c>
      <c r="DQ5" s="35">
        <f t="shared" si="24"/>
        <v>17.333333333333332</v>
      </c>
      <c r="DR5" s="35">
        <f t="shared" si="25"/>
        <v>132016682017.33331</v>
      </c>
      <c r="DS5" s="34">
        <f t="shared" si="26"/>
        <v>6</v>
      </c>
      <c r="DT5" s="35">
        <f t="shared" si="27"/>
        <v>14.666666666666666</v>
      </c>
      <c r="DU5" s="35">
        <f t="shared" si="28"/>
        <v>132016682017347.98</v>
      </c>
      <c r="DV5" s="34">
        <f t="shared" si="29"/>
        <v>6</v>
      </c>
      <c r="DW5" s="35">
        <f>IF(DV5&lt;&gt;20,RANK(DV5,$DV$4:$DV$23,1)+COUNTIF(DV$4:DV5,DV5)-1,20)</f>
        <v>6</v>
      </c>
      <c r="DX5" s="36">
        <f t="shared" si="30"/>
        <v>0.766847405112316</v>
      </c>
      <c r="DY5" s="82" t="str">
        <f t="shared" si="31"/>
        <v>-</v>
      </c>
      <c r="DZ5" s="14"/>
    </row>
    <row r="6" spans="3:130" ht="12.75">
      <c r="C6" s="14"/>
      <c r="D6" s="21">
        <f>classi!B14</f>
        <v>116</v>
      </c>
      <c r="E6" s="37"/>
      <c r="F6" s="23" t="str">
        <f>classi!C14</f>
        <v>rosaria</v>
      </c>
      <c r="G6" s="23" t="str">
        <f>classi!D14</f>
        <v>amato</v>
      </c>
      <c r="H6" s="23" t="str">
        <f>classi!G14</f>
        <v>italo</v>
      </c>
      <c r="I6" s="37"/>
      <c r="J6" s="37"/>
      <c r="K6" s="37"/>
      <c r="L6" s="25">
        <v>19</v>
      </c>
      <c r="M6" s="25">
        <v>15</v>
      </c>
      <c r="N6" s="25">
        <v>19</v>
      </c>
      <c r="O6" s="129"/>
      <c r="P6" s="26">
        <f t="shared" si="0"/>
        <v>17.666666666666668</v>
      </c>
      <c r="Q6" s="25">
        <v>19</v>
      </c>
      <c r="R6" s="25">
        <v>18</v>
      </c>
      <c r="S6" s="25">
        <v>18</v>
      </c>
      <c r="T6" s="129"/>
      <c r="U6" s="26">
        <f t="shared" si="1"/>
        <v>18.333333333333332</v>
      </c>
      <c r="V6" s="25">
        <v>18</v>
      </c>
      <c r="W6" s="25">
        <v>17</v>
      </c>
      <c r="X6" s="25">
        <v>19</v>
      </c>
      <c r="Y6" s="129"/>
      <c r="Z6" s="26">
        <f t="shared" si="2"/>
        <v>18</v>
      </c>
      <c r="AA6" s="25">
        <v>17</v>
      </c>
      <c r="AB6" s="25">
        <v>16</v>
      </c>
      <c r="AC6" s="25">
        <v>19</v>
      </c>
      <c r="AD6" s="129"/>
      <c r="AE6" s="26">
        <f t="shared" si="3"/>
        <v>17.333333333333332</v>
      </c>
      <c r="AF6" s="25">
        <v>17</v>
      </c>
      <c r="AG6" s="25">
        <v>15</v>
      </c>
      <c r="AH6" s="25">
        <v>17</v>
      </c>
      <c r="AI6" s="129"/>
      <c r="AJ6" s="26">
        <f t="shared" si="4"/>
        <v>16.333333333333332</v>
      </c>
      <c r="AK6" s="25">
        <v>17</v>
      </c>
      <c r="AL6" s="25">
        <v>15</v>
      </c>
      <c r="AM6" s="25">
        <v>16</v>
      </c>
      <c r="AN6" s="129"/>
      <c r="AO6" s="26">
        <f t="shared" si="5"/>
        <v>16</v>
      </c>
      <c r="AP6" s="25">
        <v>16</v>
      </c>
      <c r="AQ6" s="25">
        <v>17</v>
      </c>
      <c r="AR6" s="25">
        <v>18</v>
      </c>
      <c r="AS6" s="129"/>
      <c r="AT6" s="26">
        <f t="shared" si="6"/>
        <v>17</v>
      </c>
      <c r="AU6" s="25">
        <v>17</v>
      </c>
      <c r="AV6" s="25">
        <v>16</v>
      </c>
      <c r="AW6" s="25">
        <v>17</v>
      </c>
      <c r="AX6" s="129"/>
      <c r="AY6" s="26">
        <f t="shared" si="7"/>
        <v>16.666666666666668</v>
      </c>
      <c r="AZ6" s="27">
        <f t="shared" si="8"/>
        <v>137.33333333333331</v>
      </c>
      <c r="BA6" s="28">
        <v>0</v>
      </c>
      <c r="BB6" s="28">
        <v>0.7</v>
      </c>
      <c r="BC6" s="28">
        <v>0.1</v>
      </c>
      <c r="BD6" s="133"/>
      <c r="BE6" s="26">
        <f t="shared" si="9"/>
        <v>0.26666666666666666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</v>
      </c>
      <c r="DE6" s="177">
        <f t="shared" si="33"/>
        <v>0.7</v>
      </c>
      <c r="DF6" s="177">
        <f t="shared" si="33"/>
        <v>0.1</v>
      </c>
      <c r="DG6" s="149">
        <f t="shared" si="32"/>
        <v>0</v>
      </c>
      <c r="DH6" s="31">
        <f t="shared" si="15"/>
        <v>0.26666666666666666</v>
      </c>
      <c r="DI6" s="32">
        <f t="shared" si="16"/>
        <v>137.06666666666663</v>
      </c>
      <c r="DJ6" s="88">
        <f t="shared" si="17"/>
        <v>5</v>
      </c>
      <c r="DK6" s="81">
        <f t="shared" si="18"/>
        <v>17.666666666666668</v>
      </c>
      <c r="DL6" s="33">
        <f t="shared" si="19"/>
        <v>137084.33333333328</v>
      </c>
      <c r="DM6" s="34">
        <f t="shared" si="20"/>
        <v>5</v>
      </c>
      <c r="DN6" s="33">
        <f t="shared" si="21"/>
        <v>16.333333333333332</v>
      </c>
      <c r="DO6" s="33">
        <f t="shared" si="22"/>
        <v>137084349.66666663</v>
      </c>
      <c r="DP6" s="34">
        <f t="shared" si="23"/>
        <v>5</v>
      </c>
      <c r="DQ6" s="35">
        <f t="shared" si="24"/>
        <v>18.333333333333332</v>
      </c>
      <c r="DR6" s="35">
        <f t="shared" si="25"/>
        <v>137084349684.99995</v>
      </c>
      <c r="DS6" s="34">
        <f t="shared" si="26"/>
        <v>5</v>
      </c>
      <c r="DT6" s="35">
        <f t="shared" si="27"/>
        <v>16</v>
      </c>
      <c r="DU6" s="35">
        <f t="shared" si="28"/>
        <v>137084349685015.95</v>
      </c>
      <c r="DV6" s="34">
        <f t="shared" si="29"/>
        <v>5</v>
      </c>
      <c r="DW6" s="35">
        <f>IF(DV6&lt;&gt;20,RANK(DV6,$DV$4:$DV$23,1)+COUNTIF(DV$4:DV6,DV6)-1,20)</f>
        <v>5</v>
      </c>
      <c r="DX6" s="36">
        <f t="shared" si="30"/>
        <v>0.7962819519752127</v>
      </c>
      <c r="DY6" s="82" t="str">
        <f t="shared" si="31"/>
        <v>-</v>
      </c>
      <c r="DZ6" s="14"/>
    </row>
    <row r="7" spans="3:130" ht="12.75">
      <c r="C7" s="14"/>
      <c r="D7" s="21">
        <f>classi!B15</f>
        <v>117</v>
      </c>
      <c r="E7" s="37"/>
      <c r="F7" s="23" t="str">
        <f>classi!C15</f>
        <v>silvia</v>
      </c>
      <c r="G7" s="23" t="str">
        <f>classi!D15</f>
        <v>terranova</v>
      </c>
      <c r="H7" s="23" t="str">
        <f>classi!G15</f>
        <v>artù</v>
      </c>
      <c r="I7" s="37"/>
      <c r="J7" s="37"/>
      <c r="K7" s="37"/>
      <c r="L7" s="25">
        <v>19</v>
      </c>
      <c r="M7" s="25">
        <v>17</v>
      </c>
      <c r="N7" s="25">
        <v>20</v>
      </c>
      <c r="O7" s="129"/>
      <c r="P7" s="26">
        <f t="shared" si="0"/>
        <v>18.666666666666668</v>
      </c>
      <c r="Q7" s="25">
        <v>20</v>
      </c>
      <c r="R7" s="25">
        <v>19</v>
      </c>
      <c r="S7" s="25">
        <v>20</v>
      </c>
      <c r="T7" s="129"/>
      <c r="U7" s="26">
        <f t="shared" si="1"/>
        <v>19.666666666666668</v>
      </c>
      <c r="V7" s="25">
        <v>20</v>
      </c>
      <c r="W7" s="25">
        <v>18</v>
      </c>
      <c r="X7" s="25">
        <v>19</v>
      </c>
      <c r="Y7" s="129"/>
      <c r="Z7" s="26">
        <f t="shared" si="2"/>
        <v>19</v>
      </c>
      <c r="AA7" s="25">
        <v>19</v>
      </c>
      <c r="AB7" s="25">
        <v>18</v>
      </c>
      <c r="AC7" s="25">
        <v>20</v>
      </c>
      <c r="AD7" s="129"/>
      <c r="AE7" s="26">
        <f t="shared" si="3"/>
        <v>19</v>
      </c>
      <c r="AF7" s="25">
        <v>19</v>
      </c>
      <c r="AG7" s="25">
        <v>17</v>
      </c>
      <c r="AH7" s="25">
        <v>17</v>
      </c>
      <c r="AI7" s="129"/>
      <c r="AJ7" s="26">
        <f t="shared" si="4"/>
        <v>17.666666666666668</v>
      </c>
      <c r="AK7" s="25">
        <v>17</v>
      </c>
      <c r="AL7" s="25">
        <v>18</v>
      </c>
      <c r="AM7" s="25">
        <v>17</v>
      </c>
      <c r="AN7" s="129"/>
      <c r="AO7" s="26">
        <f t="shared" si="5"/>
        <v>17.333333333333332</v>
      </c>
      <c r="AP7" s="25">
        <v>19</v>
      </c>
      <c r="AQ7" s="25">
        <v>17</v>
      </c>
      <c r="AR7" s="25">
        <v>20</v>
      </c>
      <c r="AS7" s="129"/>
      <c r="AT7" s="26">
        <f t="shared" si="6"/>
        <v>18.666666666666668</v>
      </c>
      <c r="AU7" s="25">
        <v>19</v>
      </c>
      <c r="AV7" s="25">
        <v>17</v>
      </c>
      <c r="AW7" s="25">
        <v>19</v>
      </c>
      <c r="AX7" s="129"/>
      <c r="AY7" s="26">
        <f t="shared" si="7"/>
        <v>18.333333333333332</v>
      </c>
      <c r="AZ7" s="27">
        <f t="shared" si="8"/>
        <v>148.33333333333334</v>
      </c>
      <c r="BA7" s="28">
        <v>2</v>
      </c>
      <c r="BB7" s="28">
        <v>1.3</v>
      </c>
      <c r="BC7" s="28">
        <v>2</v>
      </c>
      <c r="BD7" s="133"/>
      <c r="BE7" s="26">
        <f t="shared" si="9"/>
        <v>1.7666666666666666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2</v>
      </c>
      <c r="DE7" s="177">
        <f t="shared" si="33"/>
        <v>1.3</v>
      </c>
      <c r="DF7" s="177">
        <f t="shared" si="33"/>
        <v>2</v>
      </c>
      <c r="DG7" s="149">
        <f t="shared" si="32"/>
        <v>0</v>
      </c>
      <c r="DH7" s="31">
        <f t="shared" si="15"/>
        <v>1.7666666666666666</v>
      </c>
      <c r="DI7" s="32">
        <f t="shared" si="16"/>
        <v>146.56666666666666</v>
      </c>
      <c r="DJ7" s="88">
        <f t="shared" si="17"/>
        <v>3</v>
      </c>
      <c r="DK7" s="81">
        <f t="shared" si="18"/>
        <v>18.666666666666668</v>
      </c>
      <c r="DL7" s="33">
        <f t="shared" si="19"/>
        <v>146585.3333333333</v>
      </c>
      <c r="DM7" s="34">
        <f t="shared" si="20"/>
        <v>3</v>
      </c>
      <c r="DN7" s="33">
        <f t="shared" si="21"/>
        <v>17.666666666666668</v>
      </c>
      <c r="DO7" s="33">
        <f t="shared" si="22"/>
        <v>146585350.99999997</v>
      </c>
      <c r="DP7" s="34">
        <f t="shared" si="23"/>
        <v>3</v>
      </c>
      <c r="DQ7" s="35">
        <f t="shared" si="24"/>
        <v>19.666666666666668</v>
      </c>
      <c r="DR7" s="35">
        <f t="shared" si="25"/>
        <v>146585351019.66663</v>
      </c>
      <c r="DS7" s="34">
        <f t="shared" si="26"/>
        <v>3</v>
      </c>
      <c r="DT7" s="35">
        <f t="shared" si="27"/>
        <v>17.333333333333332</v>
      </c>
      <c r="DU7" s="35">
        <f t="shared" si="28"/>
        <v>146585351019683.97</v>
      </c>
      <c r="DV7" s="34">
        <f t="shared" si="29"/>
        <v>3</v>
      </c>
      <c r="DW7" s="35">
        <f>IF(DV7&lt;&gt;20,RANK(DV7,$DV$4:$DV$23,1)+COUNTIF(DV$4:DV7,DV7)-1,20)</f>
        <v>3</v>
      </c>
      <c r="DX7" s="36">
        <f t="shared" si="30"/>
        <v>0.8514717273431447</v>
      </c>
      <c r="DY7" s="82" t="str">
        <f t="shared" si="31"/>
        <v>-</v>
      </c>
      <c r="DZ7" s="14"/>
    </row>
    <row r="8" spans="3:130" ht="12.75">
      <c r="C8" s="14"/>
      <c r="D8" s="21">
        <f>classi!B16</f>
        <v>118</v>
      </c>
      <c r="E8" s="37"/>
      <c r="F8" s="23" t="str">
        <f>classi!C16</f>
        <v>anna</v>
      </c>
      <c r="G8" s="23" t="str">
        <f>classi!D16</f>
        <v>miele</v>
      </c>
      <c r="H8" s="23" t="str">
        <f>classi!G16</f>
        <v>laxa</v>
      </c>
      <c r="I8" s="37"/>
      <c r="J8" s="37"/>
      <c r="K8" s="37"/>
      <c r="L8" s="25">
        <v>15</v>
      </c>
      <c r="M8" s="25">
        <v>10</v>
      </c>
      <c r="N8" s="25">
        <v>14</v>
      </c>
      <c r="O8" s="129"/>
      <c r="P8" s="26">
        <f t="shared" si="0"/>
        <v>13</v>
      </c>
      <c r="Q8" s="25">
        <v>15</v>
      </c>
      <c r="R8" s="25">
        <v>13</v>
      </c>
      <c r="S8" s="25">
        <v>14</v>
      </c>
      <c r="T8" s="129"/>
      <c r="U8" s="26">
        <f t="shared" si="1"/>
        <v>14</v>
      </c>
      <c r="V8" s="25">
        <v>17</v>
      </c>
      <c r="W8" s="25">
        <v>12</v>
      </c>
      <c r="X8" s="25">
        <v>15</v>
      </c>
      <c r="Y8" s="129"/>
      <c r="Z8" s="26">
        <f t="shared" si="2"/>
        <v>14.666666666666666</v>
      </c>
      <c r="AA8" s="25">
        <v>16</v>
      </c>
      <c r="AB8" s="25">
        <v>10</v>
      </c>
      <c r="AC8" s="25">
        <v>15</v>
      </c>
      <c r="AD8" s="129"/>
      <c r="AE8" s="26">
        <f t="shared" si="3"/>
        <v>13.666666666666666</v>
      </c>
      <c r="AF8" s="25">
        <v>15</v>
      </c>
      <c r="AG8" s="25">
        <v>13</v>
      </c>
      <c r="AH8" s="25">
        <v>13</v>
      </c>
      <c r="AI8" s="129"/>
      <c r="AJ8" s="26">
        <f t="shared" si="4"/>
        <v>13.666666666666666</v>
      </c>
      <c r="AK8" s="25">
        <v>15</v>
      </c>
      <c r="AL8" s="25">
        <v>10</v>
      </c>
      <c r="AM8" s="25">
        <v>13</v>
      </c>
      <c r="AN8" s="129"/>
      <c r="AO8" s="26">
        <f t="shared" si="5"/>
        <v>12.666666666666666</v>
      </c>
      <c r="AP8" s="25">
        <v>14</v>
      </c>
      <c r="AQ8" s="25">
        <v>13</v>
      </c>
      <c r="AR8" s="25">
        <v>13</v>
      </c>
      <c r="AS8" s="129"/>
      <c r="AT8" s="26">
        <f t="shared" si="6"/>
        <v>13.333333333333334</v>
      </c>
      <c r="AU8" s="25">
        <v>15</v>
      </c>
      <c r="AV8" s="25">
        <v>15</v>
      </c>
      <c r="AW8" s="25">
        <v>14</v>
      </c>
      <c r="AX8" s="129"/>
      <c r="AY8" s="26">
        <f t="shared" si="7"/>
        <v>14.666666666666666</v>
      </c>
      <c r="AZ8" s="27">
        <f t="shared" si="8"/>
        <v>109.66666666666667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1</v>
      </c>
      <c r="CA8" s="30">
        <v>0.1</v>
      </c>
      <c r="CB8" s="30">
        <v>0</v>
      </c>
      <c r="CC8" s="135"/>
      <c r="CD8" s="108">
        <f t="shared" si="14"/>
        <v>0.3666666666666667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1</v>
      </c>
      <c r="DE8" s="177">
        <f t="shared" si="33"/>
        <v>0.1</v>
      </c>
      <c r="DF8" s="177">
        <f t="shared" si="33"/>
        <v>0</v>
      </c>
      <c r="DG8" s="149">
        <f t="shared" si="32"/>
        <v>0</v>
      </c>
      <c r="DH8" s="31">
        <f t="shared" si="15"/>
        <v>0.3666666666666667</v>
      </c>
      <c r="DI8" s="32">
        <f t="shared" si="16"/>
        <v>109.30000000000001</v>
      </c>
      <c r="DJ8" s="88">
        <f t="shared" si="17"/>
        <v>7</v>
      </c>
      <c r="DK8" s="81">
        <f t="shared" si="18"/>
        <v>13</v>
      </c>
      <c r="DL8" s="33">
        <f t="shared" si="19"/>
        <v>109313.00000000001</v>
      </c>
      <c r="DM8" s="34">
        <f t="shared" si="20"/>
        <v>7</v>
      </c>
      <c r="DN8" s="33">
        <f t="shared" si="21"/>
        <v>13.666666666666666</v>
      </c>
      <c r="DO8" s="33">
        <f t="shared" si="22"/>
        <v>109313013.66666669</v>
      </c>
      <c r="DP8" s="34">
        <f t="shared" si="23"/>
        <v>7</v>
      </c>
      <c r="DQ8" s="35">
        <f t="shared" si="24"/>
        <v>14</v>
      </c>
      <c r="DR8" s="35">
        <f t="shared" si="25"/>
        <v>109313013680.66669</v>
      </c>
      <c r="DS8" s="34">
        <f t="shared" si="26"/>
        <v>7</v>
      </c>
      <c r="DT8" s="35">
        <f t="shared" si="27"/>
        <v>12.666666666666666</v>
      </c>
      <c r="DU8" s="35">
        <f t="shared" si="28"/>
        <v>109313013680679.36</v>
      </c>
      <c r="DV8" s="34">
        <f t="shared" si="29"/>
        <v>7</v>
      </c>
      <c r="DW8" s="35">
        <f>IF(DV8&lt;&gt;20,RANK(DV8,$DV$4:$DV$23,1)+COUNTIF(DV$4:DV8,DV8)-1,20)</f>
        <v>7</v>
      </c>
      <c r="DX8" s="36">
        <f t="shared" si="30"/>
        <v>0.6349728892331525</v>
      </c>
      <c r="DY8" s="82" t="str">
        <f t="shared" si="31"/>
        <v>-</v>
      </c>
      <c r="DZ8" s="14"/>
    </row>
    <row r="9" spans="3:130" ht="12.75">
      <c r="C9" s="14"/>
      <c r="D9" s="21" t="str">
        <f>classi!B17</f>
        <v>118a</v>
      </c>
      <c r="E9" s="37"/>
      <c r="F9" s="23" t="str">
        <f>classi!C17</f>
        <v>melissa</v>
      </c>
      <c r="G9" s="23" t="str">
        <f>classi!D17</f>
        <v>munoz</v>
      </c>
      <c r="H9" s="23" t="str">
        <f>classi!G17</f>
        <v>krystal</v>
      </c>
      <c r="I9" s="37"/>
      <c r="J9" s="37"/>
      <c r="K9" s="37"/>
      <c r="L9" s="25">
        <v>22</v>
      </c>
      <c r="M9" s="25">
        <v>21</v>
      </c>
      <c r="N9" s="25">
        <v>22</v>
      </c>
      <c r="O9" s="129"/>
      <c r="P9" s="26">
        <f t="shared" si="0"/>
        <v>21.666666666666668</v>
      </c>
      <c r="Q9" s="25">
        <v>21</v>
      </c>
      <c r="R9" s="25">
        <v>22</v>
      </c>
      <c r="S9" s="25">
        <v>22</v>
      </c>
      <c r="T9" s="129"/>
      <c r="U9" s="26">
        <f t="shared" si="1"/>
        <v>21.666666666666668</v>
      </c>
      <c r="V9" s="25">
        <v>22</v>
      </c>
      <c r="W9" s="25">
        <v>21</v>
      </c>
      <c r="X9" s="25">
        <v>23</v>
      </c>
      <c r="Y9" s="129"/>
      <c r="Z9" s="26">
        <f t="shared" si="2"/>
        <v>22</v>
      </c>
      <c r="AA9" s="25">
        <v>22</v>
      </c>
      <c r="AB9" s="25">
        <v>20</v>
      </c>
      <c r="AC9" s="25">
        <v>23</v>
      </c>
      <c r="AD9" s="129"/>
      <c r="AE9" s="26">
        <f t="shared" si="3"/>
        <v>21.666666666666668</v>
      </c>
      <c r="AF9" s="25">
        <v>22</v>
      </c>
      <c r="AG9" s="25">
        <v>19</v>
      </c>
      <c r="AH9" s="25">
        <v>22</v>
      </c>
      <c r="AI9" s="129"/>
      <c r="AJ9" s="26">
        <f t="shared" si="4"/>
        <v>21</v>
      </c>
      <c r="AK9" s="25">
        <v>21</v>
      </c>
      <c r="AL9" s="25">
        <v>20</v>
      </c>
      <c r="AM9" s="25">
        <v>21</v>
      </c>
      <c r="AN9" s="129"/>
      <c r="AO9" s="26">
        <f t="shared" si="5"/>
        <v>20.666666666666668</v>
      </c>
      <c r="AP9" s="25">
        <v>22</v>
      </c>
      <c r="AQ9" s="25">
        <v>21</v>
      </c>
      <c r="AR9" s="25">
        <v>23</v>
      </c>
      <c r="AS9" s="129"/>
      <c r="AT9" s="26">
        <f t="shared" si="6"/>
        <v>22</v>
      </c>
      <c r="AU9" s="25">
        <v>21</v>
      </c>
      <c r="AV9" s="25">
        <v>21</v>
      </c>
      <c r="AW9" s="25">
        <v>23</v>
      </c>
      <c r="AX9" s="129"/>
      <c r="AY9" s="26">
        <f t="shared" si="7"/>
        <v>21.666666666666668</v>
      </c>
      <c r="AZ9" s="27">
        <f t="shared" si="8"/>
        <v>172.33333333333334</v>
      </c>
      <c r="BA9" s="28">
        <v>0.2</v>
      </c>
      <c r="BB9" s="28">
        <v>0.4</v>
      </c>
      <c r="BC9" s="28">
        <v>0</v>
      </c>
      <c r="BD9" s="133"/>
      <c r="BE9" s="26">
        <f t="shared" si="9"/>
        <v>0.20000000000000004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0.2</v>
      </c>
      <c r="DE9" s="177">
        <f t="shared" si="33"/>
        <v>0.4</v>
      </c>
      <c r="DF9" s="177">
        <f t="shared" si="33"/>
        <v>0</v>
      </c>
      <c r="DG9" s="149">
        <f t="shared" si="32"/>
        <v>0</v>
      </c>
      <c r="DH9" s="31">
        <f t="shared" si="15"/>
        <v>0.20000000000000004</v>
      </c>
      <c r="DI9" s="32">
        <f t="shared" si="16"/>
        <v>172.13333333333335</v>
      </c>
      <c r="DJ9" s="88">
        <f t="shared" si="17"/>
        <v>1</v>
      </c>
      <c r="DK9" s="81">
        <f t="shared" si="18"/>
        <v>21.666666666666668</v>
      </c>
      <c r="DL9" s="33">
        <f t="shared" si="19"/>
        <v>172155</v>
      </c>
      <c r="DM9" s="34">
        <f t="shared" si="20"/>
        <v>1</v>
      </c>
      <c r="DN9" s="33">
        <f t="shared" si="21"/>
        <v>21</v>
      </c>
      <c r="DO9" s="33">
        <f t="shared" si="22"/>
        <v>172155021</v>
      </c>
      <c r="DP9" s="34">
        <f t="shared" si="23"/>
        <v>1</v>
      </c>
      <c r="DQ9" s="35">
        <f t="shared" si="24"/>
        <v>21.666666666666668</v>
      </c>
      <c r="DR9" s="35">
        <f t="shared" si="25"/>
        <v>172155021021.66666</v>
      </c>
      <c r="DS9" s="34">
        <f t="shared" si="26"/>
        <v>1</v>
      </c>
      <c r="DT9" s="35">
        <f t="shared" si="27"/>
        <v>20.666666666666668</v>
      </c>
      <c r="DU9" s="35">
        <f t="shared" si="28"/>
        <v>172155021021687.3</v>
      </c>
      <c r="DV9" s="34">
        <f t="shared" si="29"/>
        <v>1</v>
      </c>
      <c r="DW9" s="35">
        <f>IF(DV9&lt;&gt;20,RANK(DV9,$DV$4:$DV$23,1)+COUNTIF(DV$4:DV9,DV9)-1,20)</f>
        <v>1</v>
      </c>
      <c r="DX9" s="36">
        <f t="shared" si="30"/>
        <v>1</v>
      </c>
      <c r="DY9" s="82" t="str">
        <f t="shared" si="31"/>
        <v>-</v>
      </c>
      <c r="DZ9" s="14"/>
    </row>
    <row r="10" spans="3:130" ht="12.75">
      <c r="C10" s="14"/>
      <c r="D10" s="21" t="str">
        <f>classi!B18</f>
        <v>118b</v>
      </c>
      <c r="E10" s="37"/>
      <c r="F10" s="23" t="str">
        <f>classi!C18</f>
        <v>sandra</v>
      </c>
      <c r="G10" s="23" t="str">
        <f>classi!D18</f>
        <v>schneider</v>
      </c>
      <c r="H10" s="23" t="str">
        <f>classi!G18</f>
        <v>nala</v>
      </c>
      <c r="I10" s="37"/>
      <c r="J10" s="37"/>
      <c r="K10" s="37"/>
      <c r="L10" s="25">
        <v>20</v>
      </c>
      <c r="M10" s="25">
        <v>19</v>
      </c>
      <c r="N10" s="25">
        <v>19</v>
      </c>
      <c r="O10" s="129"/>
      <c r="P10" s="26">
        <f t="shared" si="0"/>
        <v>19.333333333333332</v>
      </c>
      <c r="Q10" s="25">
        <v>19</v>
      </c>
      <c r="R10" s="25">
        <v>19</v>
      </c>
      <c r="S10" s="25">
        <v>18</v>
      </c>
      <c r="T10" s="129"/>
      <c r="U10" s="26">
        <f t="shared" si="1"/>
        <v>18.666666666666668</v>
      </c>
      <c r="V10" s="25">
        <v>19</v>
      </c>
      <c r="W10" s="25">
        <v>18</v>
      </c>
      <c r="X10" s="25">
        <v>19</v>
      </c>
      <c r="Y10" s="129"/>
      <c r="Z10" s="26">
        <f t="shared" si="2"/>
        <v>18.666666666666668</v>
      </c>
      <c r="AA10" s="25">
        <v>19</v>
      </c>
      <c r="AB10" s="25">
        <v>19</v>
      </c>
      <c r="AC10" s="25">
        <v>20</v>
      </c>
      <c r="AD10" s="129"/>
      <c r="AE10" s="26">
        <f t="shared" si="3"/>
        <v>19.333333333333332</v>
      </c>
      <c r="AF10" s="25">
        <v>19</v>
      </c>
      <c r="AG10" s="25">
        <v>19</v>
      </c>
      <c r="AH10" s="25">
        <v>17</v>
      </c>
      <c r="AI10" s="129"/>
      <c r="AJ10" s="26">
        <f t="shared" si="4"/>
        <v>18.333333333333332</v>
      </c>
      <c r="AK10" s="25">
        <v>20</v>
      </c>
      <c r="AL10" s="25">
        <v>18</v>
      </c>
      <c r="AM10" s="25">
        <v>17</v>
      </c>
      <c r="AN10" s="129"/>
      <c r="AO10" s="26">
        <f t="shared" si="5"/>
        <v>18.333333333333332</v>
      </c>
      <c r="AP10" s="25">
        <v>19</v>
      </c>
      <c r="AQ10" s="25">
        <v>18</v>
      </c>
      <c r="AR10" s="25">
        <v>20</v>
      </c>
      <c r="AS10" s="129"/>
      <c r="AT10" s="26">
        <f t="shared" si="6"/>
        <v>19</v>
      </c>
      <c r="AU10" s="25">
        <v>20</v>
      </c>
      <c r="AV10" s="25">
        <v>18</v>
      </c>
      <c r="AW10" s="25">
        <v>19</v>
      </c>
      <c r="AX10" s="129"/>
      <c r="AY10" s="26">
        <f t="shared" si="7"/>
        <v>19</v>
      </c>
      <c r="AZ10" s="27">
        <f t="shared" si="8"/>
        <v>150.66666666666666</v>
      </c>
      <c r="BA10" s="28">
        <v>0</v>
      </c>
      <c r="BB10" s="28">
        <v>0.1</v>
      </c>
      <c r="BC10" s="28">
        <v>0</v>
      </c>
      <c r="BD10" s="133"/>
      <c r="BE10" s="26">
        <f t="shared" si="9"/>
        <v>0.03333333333333333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0.1</v>
      </c>
      <c r="DF10" s="177">
        <f t="shared" si="33"/>
        <v>0</v>
      </c>
      <c r="DG10" s="149">
        <f t="shared" si="32"/>
        <v>0</v>
      </c>
      <c r="DH10" s="31">
        <f t="shared" si="15"/>
        <v>0.03333333333333333</v>
      </c>
      <c r="DI10" s="32">
        <f t="shared" si="16"/>
        <v>150.63333333333333</v>
      </c>
      <c r="DJ10" s="88">
        <f t="shared" si="17"/>
        <v>2</v>
      </c>
      <c r="DK10" s="81">
        <f t="shared" si="18"/>
        <v>19.333333333333332</v>
      </c>
      <c r="DL10" s="33">
        <f t="shared" si="19"/>
        <v>150652.66666666666</v>
      </c>
      <c r="DM10" s="34">
        <f t="shared" si="20"/>
        <v>2</v>
      </c>
      <c r="DN10" s="33">
        <f t="shared" si="21"/>
        <v>18.333333333333332</v>
      </c>
      <c r="DO10" s="33">
        <f t="shared" si="22"/>
        <v>150652685</v>
      </c>
      <c r="DP10" s="34">
        <f t="shared" si="23"/>
        <v>2</v>
      </c>
      <c r="DQ10" s="35">
        <f t="shared" si="24"/>
        <v>18.666666666666668</v>
      </c>
      <c r="DR10" s="35">
        <f t="shared" si="25"/>
        <v>150652685018.66666</v>
      </c>
      <c r="DS10" s="34">
        <f t="shared" si="26"/>
        <v>2</v>
      </c>
      <c r="DT10" s="35">
        <f t="shared" si="27"/>
        <v>18.333333333333332</v>
      </c>
      <c r="DU10" s="35">
        <f t="shared" si="28"/>
        <v>150652685018685</v>
      </c>
      <c r="DV10" s="34">
        <f t="shared" si="29"/>
        <v>2</v>
      </c>
      <c r="DW10" s="35">
        <f>IF(DV10&lt;&gt;20,RANK(DV10,$DV$4:$DV$23,1)+COUNTIF(DV$4:DV10,DV10)-1,20)</f>
        <v>2</v>
      </c>
      <c r="DX10" s="36">
        <f t="shared" si="30"/>
        <v>0.875096824167312</v>
      </c>
      <c r="DY10" s="82" t="str">
        <f t="shared" si="31"/>
        <v>-</v>
      </c>
      <c r="DZ10" s="14"/>
    </row>
    <row r="11" spans="3:130" ht="12.75">
      <c r="C11" s="14"/>
      <c r="D11" s="21">
        <f>classi!B19</f>
        <v>0</v>
      </c>
      <c r="E11" s="37"/>
      <c r="F11" s="23">
        <f>classi!C19</f>
        <v>0</v>
      </c>
      <c r="G11" s="23">
        <f>classi!D19</f>
        <v>0</v>
      </c>
      <c r="H11" s="23">
        <f>classi!G19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129"/>
      <c r="P11" s="26">
        <f t="shared" si="0"/>
        <v>0</v>
      </c>
      <c r="Q11" s="25">
        <v>0</v>
      </c>
      <c r="R11" s="25">
        <v>0</v>
      </c>
      <c r="S11" s="25">
        <v>0</v>
      </c>
      <c r="T11" s="129"/>
      <c r="U11" s="26">
        <f t="shared" si="1"/>
        <v>0</v>
      </c>
      <c r="V11" s="25">
        <v>0</v>
      </c>
      <c r="W11" s="25">
        <v>0</v>
      </c>
      <c r="X11" s="25">
        <v>0</v>
      </c>
      <c r="Y11" s="129"/>
      <c r="Z11" s="26">
        <f t="shared" si="2"/>
        <v>0</v>
      </c>
      <c r="AA11" s="25">
        <v>0</v>
      </c>
      <c r="AB11" s="25">
        <v>0</v>
      </c>
      <c r="AC11" s="25">
        <v>0</v>
      </c>
      <c r="AD11" s="129"/>
      <c r="AE11" s="26">
        <f t="shared" si="3"/>
        <v>0</v>
      </c>
      <c r="AF11" s="25">
        <v>0</v>
      </c>
      <c r="AG11" s="25">
        <v>0</v>
      </c>
      <c r="AH11" s="25">
        <v>0</v>
      </c>
      <c r="AI11" s="129"/>
      <c r="AJ11" s="26">
        <f t="shared" si="4"/>
        <v>0</v>
      </c>
      <c r="AK11" s="25">
        <v>0</v>
      </c>
      <c r="AL11" s="25">
        <v>0</v>
      </c>
      <c r="AM11" s="25">
        <v>0</v>
      </c>
      <c r="AN11" s="129"/>
      <c r="AO11" s="26">
        <f t="shared" si="5"/>
        <v>0</v>
      </c>
      <c r="AP11" s="25">
        <v>0</v>
      </c>
      <c r="AQ11" s="25">
        <v>0</v>
      </c>
      <c r="AR11" s="25">
        <v>0</v>
      </c>
      <c r="AS11" s="129"/>
      <c r="AT11" s="26">
        <f t="shared" si="6"/>
        <v>0</v>
      </c>
      <c r="AU11" s="25">
        <v>0</v>
      </c>
      <c r="AV11" s="25">
        <v>0</v>
      </c>
      <c r="AW11" s="25">
        <v>0</v>
      </c>
      <c r="AX11" s="129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8</v>
      </c>
      <c r="DK11" s="81">
        <f t="shared" si="18"/>
        <v>0</v>
      </c>
      <c r="DL11" s="33">
        <f t="shared" si="19"/>
        <v>0</v>
      </c>
      <c r="DM11" s="34">
        <f t="shared" si="20"/>
        <v>8</v>
      </c>
      <c r="DN11" s="33">
        <f t="shared" si="21"/>
        <v>0</v>
      </c>
      <c r="DO11" s="33">
        <f t="shared" si="22"/>
        <v>0</v>
      </c>
      <c r="DP11" s="34">
        <f t="shared" si="23"/>
        <v>8</v>
      </c>
      <c r="DQ11" s="35">
        <f t="shared" si="24"/>
        <v>0</v>
      </c>
      <c r="DR11" s="35">
        <f t="shared" si="25"/>
        <v>0</v>
      </c>
      <c r="DS11" s="34">
        <f t="shared" si="26"/>
        <v>8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>
        <f>classi!B20</f>
        <v>0</v>
      </c>
      <c r="E12" s="37"/>
      <c r="F12" s="23">
        <f>classi!C20</f>
        <v>0</v>
      </c>
      <c r="G12" s="23">
        <f>classi!D20</f>
        <v>0</v>
      </c>
      <c r="H12" s="23">
        <f>classi!G20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29"/>
      <c r="P12" s="26">
        <f t="shared" si="0"/>
        <v>0</v>
      </c>
      <c r="Q12" s="25">
        <v>0</v>
      </c>
      <c r="R12" s="25">
        <v>0</v>
      </c>
      <c r="S12" s="25">
        <v>0</v>
      </c>
      <c r="T12" s="129"/>
      <c r="U12" s="26">
        <f t="shared" si="1"/>
        <v>0</v>
      </c>
      <c r="V12" s="25">
        <v>0</v>
      </c>
      <c r="W12" s="25">
        <v>0</v>
      </c>
      <c r="X12" s="25">
        <v>0</v>
      </c>
      <c r="Y12" s="129"/>
      <c r="Z12" s="26">
        <f t="shared" si="2"/>
        <v>0</v>
      </c>
      <c r="AA12" s="25">
        <v>0</v>
      </c>
      <c r="AB12" s="25">
        <v>0</v>
      </c>
      <c r="AC12" s="25">
        <v>0</v>
      </c>
      <c r="AD12" s="129"/>
      <c r="AE12" s="26">
        <f t="shared" si="3"/>
        <v>0</v>
      </c>
      <c r="AF12" s="25">
        <v>0</v>
      </c>
      <c r="AG12" s="25">
        <v>0</v>
      </c>
      <c r="AH12" s="25">
        <v>0</v>
      </c>
      <c r="AI12" s="129"/>
      <c r="AJ12" s="26">
        <f t="shared" si="4"/>
        <v>0</v>
      </c>
      <c r="AK12" s="25">
        <v>0</v>
      </c>
      <c r="AL12" s="25">
        <v>0</v>
      </c>
      <c r="AM12" s="25">
        <v>0</v>
      </c>
      <c r="AN12" s="129"/>
      <c r="AO12" s="26">
        <f t="shared" si="5"/>
        <v>0</v>
      </c>
      <c r="AP12" s="25">
        <v>0</v>
      </c>
      <c r="AQ12" s="25">
        <v>0</v>
      </c>
      <c r="AR12" s="25">
        <v>0</v>
      </c>
      <c r="AS12" s="129"/>
      <c r="AT12" s="26">
        <f t="shared" si="6"/>
        <v>0</v>
      </c>
      <c r="AU12" s="25">
        <v>0</v>
      </c>
      <c r="AV12" s="25">
        <v>0</v>
      </c>
      <c r="AW12" s="25">
        <v>0</v>
      </c>
      <c r="AX12" s="129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8</v>
      </c>
      <c r="DK12" s="81">
        <f t="shared" si="18"/>
        <v>0</v>
      </c>
      <c r="DL12" s="33">
        <f t="shared" si="19"/>
        <v>0</v>
      </c>
      <c r="DM12" s="34">
        <f t="shared" si="20"/>
        <v>8</v>
      </c>
      <c r="DN12" s="33">
        <f t="shared" si="21"/>
        <v>0</v>
      </c>
      <c r="DO12" s="33">
        <f t="shared" si="22"/>
        <v>0</v>
      </c>
      <c r="DP12" s="34">
        <f t="shared" si="23"/>
        <v>8</v>
      </c>
      <c r="DQ12" s="35">
        <f t="shared" si="24"/>
        <v>0</v>
      </c>
      <c r="DR12" s="35">
        <f t="shared" si="25"/>
        <v>0</v>
      </c>
      <c r="DS12" s="34">
        <f t="shared" si="26"/>
        <v>8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>
        <f>classi!B21</f>
        <v>0</v>
      </c>
      <c r="E13" s="37"/>
      <c r="F13" s="23">
        <f>classi!C21</f>
        <v>0</v>
      </c>
      <c r="G13" s="23">
        <f>classi!D21</f>
        <v>0</v>
      </c>
      <c r="H13" s="23">
        <f>classi!G21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129"/>
      <c r="P13" s="26">
        <f t="shared" si="0"/>
        <v>0</v>
      </c>
      <c r="Q13" s="25">
        <v>0</v>
      </c>
      <c r="R13" s="25">
        <v>0</v>
      </c>
      <c r="S13" s="25">
        <v>0</v>
      </c>
      <c r="T13" s="129"/>
      <c r="U13" s="26">
        <f t="shared" si="1"/>
        <v>0</v>
      </c>
      <c r="V13" s="25">
        <v>0</v>
      </c>
      <c r="W13" s="25">
        <v>0</v>
      </c>
      <c r="X13" s="25">
        <v>0</v>
      </c>
      <c r="Y13" s="129"/>
      <c r="Z13" s="26">
        <f t="shared" si="2"/>
        <v>0</v>
      </c>
      <c r="AA13" s="25">
        <v>0</v>
      </c>
      <c r="AB13" s="25">
        <v>0</v>
      </c>
      <c r="AC13" s="25">
        <v>0</v>
      </c>
      <c r="AD13" s="129"/>
      <c r="AE13" s="26">
        <f t="shared" si="3"/>
        <v>0</v>
      </c>
      <c r="AF13" s="25">
        <v>0</v>
      </c>
      <c r="AG13" s="25">
        <v>0</v>
      </c>
      <c r="AH13" s="25">
        <v>0</v>
      </c>
      <c r="AI13" s="129"/>
      <c r="AJ13" s="26">
        <f t="shared" si="4"/>
        <v>0</v>
      </c>
      <c r="AK13" s="25">
        <v>0</v>
      </c>
      <c r="AL13" s="25">
        <v>0</v>
      </c>
      <c r="AM13" s="25">
        <v>0</v>
      </c>
      <c r="AN13" s="129"/>
      <c r="AO13" s="26">
        <f t="shared" si="5"/>
        <v>0</v>
      </c>
      <c r="AP13" s="25">
        <v>0</v>
      </c>
      <c r="AQ13" s="25">
        <v>0</v>
      </c>
      <c r="AR13" s="25">
        <v>0</v>
      </c>
      <c r="AS13" s="129"/>
      <c r="AT13" s="26">
        <f t="shared" si="6"/>
        <v>0</v>
      </c>
      <c r="AU13" s="25">
        <v>0</v>
      </c>
      <c r="AV13" s="25">
        <v>0</v>
      </c>
      <c r="AW13" s="25">
        <v>0</v>
      </c>
      <c r="AX13" s="129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8</v>
      </c>
      <c r="DK13" s="81">
        <f t="shared" si="18"/>
        <v>0</v>
      </c>
      <c r="DL13" s="33">
        <f t="shared" si="19"/>
        <v>0</v>
      </c>
      <c r="DM13" s="34">
        <f t="shared" si="20"/>
        <v>8</v>
      </c>
      <c r="DN13" s="33">
        <f t="shared" si="21"/>
        <v>0</v>
      </c>
      <c r="DO13" s="33">
        <f t="shared" si="22"/>
        <v>0</v>
      </c>
      <c r="DP13" s="34">
        <f t="shared" si="23"/>
        <v>8</v>
      </c>
      <c r="DQ13" s="35">
        <f t="shared" si="24"/>
        <v>0</v>
      </c>
      <c r="DR13" s="35">
        <f t="shared" si="25"/>
        <v>0</v>
      </c>
      <c r="DS13" s="34">
        <f t="shared" si="26"/>
        <v>8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>
        <f>classi!B22</f>
        <v>0</v>
      </c>
      <c r="E14" s="37"/>
      <c r="F14" s="23">
        <f>classi!C22</f>
        <v>0</v>
      </c>
      <c r="G14" s="23">
        <f>classi!D22</f>
        <v>0</v>
      </c>
      <c r="H14" s="23">
        <f>classi!G22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129"/>
      <c r="P14" s="26">
        <f t="shared" si="0"/>
        <v>0</v>
      </c>
      <c r="Q14" s="25">
        <v>0</v>
      </c>
      <c r="R14" s="25">
        <v>0</v>
      </c>
      <c r="S14" s="25">
        <v>0</v>
      </c>
      <c r="T14" s="129"/>
      <c r="U14" s="26">
        <f t="shared" si="1"/>
        <v>0</v>
      </c>
      <c r="V14" s="25">
        <v>0</v>
      </c>
      <c r="W14" s="25">
        <v>0</v>
      </c>
      <c r="X14" s="25">
        <v>0</v>
      </c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>
        <v>0</v>
      </c>
      <c r="AI14" s="129"/>
      <c r="AJ14" s="26">
        <f t="shared" si="4"/>
        <v>0</v>
      </c>
      <c r="AK14" s="25">
        <v>0</v>
      </c>
      <c r="AL14" s="25">
        <v>0</v>
      </c>
      <c r="AM14" s="25">
        <v>0</v>
      </c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8</v>
      </c>
      <c r="DK14" s="81">
        <f t="shared" si="18"/>
        <v>0</v>
      </c>
      <c r="DL14" s="33">
        <f t="shared" si="19"/>
        <v>0</v>
      </c>
      <c r="DM14" s="34">
        <f t="shared" si="20"/>
        <v>8</v>
      </c>
      <c r="DN14" s="33">
        <f t="shared" si="21"/>
        <v>0</v>
      </c>
      <c r="DO14" s="33">
        <f t="shared" si="22"/>
        <v>0</v>
      </c>
      <c r="DP14" s="34">
        <f t="shared" si="23"/>
        <v>8</v>
      </c>
      <c r="DQ14" s="35">
        <f t="shared" si="24"/>
        <v>0</v>
      </c>
      <c r="DR14" s="35">
        <f t="shared" si="25"/>
        <v>0</v>
      </c>
      <c r="DS14" s="34">
        <f t="shared" si="26"/>
        <v>8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>
        <f>classi!B23</f>
        <v>0</v>
      </c>
      <c r="E15" s="37"/>
      <c r="F15" s="23">
        <f>classi!C23</f>
        <v>0</v>
      </c>
      <c r="G15" s="23">
        <f>classi!D23</f>
        <v>0</v>
      </c>
      <c r="H15" s="23">
        <f>classi!G23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29"/>
      <c r="P15" s="26">
        <f t="shared" si="0"/>
        <v>0</v>
      </c>
      <c r="Q15" s="25">
        <v>0</v>
      </c>
      <c r="R15" s="25">
        <v>0</v>
      </c>
      <c r="S15" s="25">
        <v>0</v>
      </c>
      <c r="T15" s="129"/>
      <c r="U15" s="26">
        <f t="shared" si="1"/>
        <v>0</v>
      </c>
      <c r="V15" s="25">
        <v>0</v>
      </c>
      <c r="W15" s="25">
        <v>0</v>
      </c>
      <c r="X15" s="25">
        <v>0</v>
      </c>
      <c r="Y15" s="129"/>
      <c r="Z15" s="26">
        <f t="shared" si="2"/>
        <v>0</v>
      </c>
      <c r="AA15" s="25">
        <v>0</v>
      </c>
      <c r="AB15" s="25">
        <v>0</v>
      </c>
      <c r="AC15" s="25">
        <v>0</v>
      </c>
      <c r="AD15" s="129"/>
      <c r="AE15" s="26">
        <f t="shared" si="3"/>
        <v>0</v>
      </c>
      <c r="AF15" s="25">
        <v>0</v>
      </c>
      <c r="AG15" s="25">
        <v>0</v>
      </c>
      <c r="AH15" s="25">
        <v>0</v>
      </c>
      <c r="AI15" s="129"/>
      <c r="AJ15" s="26">
        <f t="shared" si="4"/>
        <v>0</v>
      </c>
      <c r="AK15" s="25">
        <v>0</v>
      </c>
      <c r="AL15" s="25">
        <v>0</v>
      </c>
      <c r="AM15" s="25">
        <v>0</v>
      </c>
      <c r="AN15" s="129"/>
      <c r="AO15" s="26">
        <f t="shared" si="5"/>
        <v>0</v>
      </c>
      <c r="AP15" s="25">
        <v>0</v>
      </c>
      <c r="AQ15" s="25">
        <v>0</v>
      </c>
      <c r="AR15" s="25">
        <v>0</v>
      </c>
      <c r="AS15" s="129"/>
      <c r="AT15" s="26">
        <f t="shared" si="6"/>
        <v>0</v>
      </c>
      <c r="AU15" s="25">
        <v>0</v>
      </c>
      <c r="AV15" s="25">
        <v>0</v>
      </c>
      <c r="AW15" s="25">
        <v>0</v>
      </c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8</v>
      </c>
      <c r="DK15" s="81">
        <f t="shared" si="18"/>
        <v>0</v>
      </c>
      <c r="DL15" s="33">
        <f t="shared" si="19"/>
        <v>0</v>
      </c>
      <c r="DM15" s="34">
        <f t="shared" si="20"/>
        <v>8</v>
      </c>
      <c r="DN15" s="33">
        <f t="shared" si="21"/>
        <v>0</v>
      </c>
      <c r="DO15" s="33">
        <f t="shared" si="22"/>
        <v>0</v>
      </c>
      <c r="DP15" s="34">
        <f t="shared" si="23"/>
        <v>8</v>
      </c>
      <c r="DQ15" s="35">
        <f t="shared" si="24"/>
        <v>0</v>
      </c>
      <c r="DR15" s="35">
        <f t="shared" si="25"/>
        <v>0</v>
      </c>
      <c r="DS15" s="34">
        <f t="shared" si="26"/>
        <v>8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classi!B24</f>
        <v>-</v>
      </c>
      <c r="E16" s="37"/>
      <c r="F16" s="23">
        <f>classi!C24</f>
        <v>0</v>
      </c>
      <c r="G16" s="23">
        <f>classi!D24</f>
        <v>0</v>
      </c>
      <c r="H16" s="23">
        <f>classi!G24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29"/>
      <c r="P16" s="26">
        <f t="shared" si="0"/>
        <v>0</v>
      </c>
      <c r="Q16" s="25">
        <v>0</v>
      </c>
      <c r="R16" s="25">
        <v>0</v>
      </c>
      <c r="S16" s="25">
        <v>0</v>
      </c>
      <c r="T16" s="129"/>
      <c r="U16" s="26">
        <f t="shared" si="1"/>
        <v>0</v>
      </c>
      <c r="V16" s="25">
        <v>0</v>
      </c>
      <c r="W16" s="25">
        <v>0</v>
      </c>
      <c r="X16" s="25">
        <v>0</v>
      </c>
      <c r="Y16" s="129"/>
      <c r="Z16" s="26">
        <f t="shared" si="2"/>
        <v>0</v>
      </c>
      <c r="AA16" s="25">
        <v>0</v>
      </c>
      <c r="AB16" s="25">
        <v>0</v>
      </c>
      <c r="AC16" s="25">
        <v>0</v>
      </c>
      <c r="AD16" s="129"/>
      <c r="AE16" s="26">
        <f t="shared" si="3"/>
        <v>0</v>
      </c>
      <c r="AF16" s="25">
        <v>0</v>
      </c>
      <c r="AG16" s="25">
        <v>0</v>
      </c>
      <c r="AH16" s="25">
        <v>0</v>
      </c>
      <c r="AI16" s="129"/>
      <c r="AJ16" s="26">
        <f t="shared" si="4"/>
        <v>0</v>
      </c>
      <c r="AK16" s="25">
        <v>0</v>
      </c>
      <c r="AL16" s="25">
        <v>0</v>
      </c>
      <c r="AM16" s="25">
        <v>0</v>
      </c>
      <c r="AN16" s="129"/>
      <c r="AO16" s="26">
        <f t="shared" si="5"/>
        <v>0</v>
      </c>
      <c r="AP16" s="25">
        <v>0</v>
      </c>
      <c r="AQ16" s="25">
        <v>0</v>
      </c>
      <c r="AR16" s="25">
        <v>0</v>
      </c>
      <c r="AS16" s="129"/>
      <c r="AT16" s="26">
        <f t="shared" si="6"/>
        <v>0</v>
      </c>
      <c r="AU16" s="25">
        <v>0</v>
      </c>
      <c r="AV16" s="25">
        <v>0</v>
      </c>
      <c r="AW16" s="25">
        <v>0</v>
      </c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3"/>
      <c r="BE16" s="26">
        <f t="shared" si="9"/>
        <v>0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8</v>
      </c>
      <c r="DK16" s="81">
        <f t="shared" si="18"/>
        <v>0</v>
      </c>
      <c r="DL16" s="33">
        <f t="shared" si="19"/>
        <v>0</v>
      </c>
      <c r="DM16" s="34">
        <f t="shared" si="20"/>
        <v>8</v>
      </c>
      <c r="DN16" s="33">
        <f t="shared" si="21"/>
        <v>0</v>
      </c>
      <c r="DO16" s="33">
        <f t="shared" si="22"/>
        <v>0</v>
      </c>
      <c r="DP16" s="34">
        <f t="shared" si="23"/>
        <v>8</v>
      </c>
      <c r="DQ16" s="35">
        <f t="shared" si="24"/>
        <v>0</v>
      </c>
      <c r="DR16" s="35">
        <f t="shared" si="25"/>
        <v>0</v>
      </c>
      <c r="DS16" s="34">
        <f t="shared" si="26"/>
        <v>8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classi!B25</f>
        <v>-</v>
      </c>
      <c r="E17" s="37"/>
      <c r="F17" s="23">
        <f>classi!C25</f>
        <v>0</v>
      </c>
      <c r="G17" s="23">
        <f>classi!D25</f>
        <v>0</v>
      </c>
      <c r="H17" s="23">
        <f>classi!G25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29"/>
      <c r="P17" s="26">
        <f t="shared" si="0"/>
        <v>0</v>
      </c>
      <c r="Q17" s="25">
        <v>0</v>
      </c>
      <c r="R17" s="25">
        <v>0</v>
      </c>
      <c r="S17" s="25">
        <v>0</v>
      </c>
      <c r="T17" s="129"/>
      <c r="U17" s="26">
        <f t="shared" si="1"/>
        <v>0</v>
      </c>
      <c r="V17" s="25">
        <v>0</v>
      </c>
      <c r="W17" s="25">
        <v>0</v>
      </c>
      <c r="X17" s="25">
        <v>0</v>
      </c>
      <c r="Y17" s="129"/>
      <c r="Z17" s="26">
        <f t="shared" si="2"/>
        <v>0</v>
      </c>
      <c r="AA17" s="25">
        <v>0</v>
      </c>
      <c r="AB17" s="25">
        <v>0</v>
      </c>
      <c r="AC17" s="25">
        <v>0</v>
      </c>
      <c r="AD17" s="129"/>
      <c r="AE17" s="26">
        <f t="shared" si="3"/>
        <v>0</v>
      </c>
      <c r="AF17" s="25">
        <v>0</v>
      </c>
      <c r="AG17" s="25">
        <v>0</v>
      </c>
      <c r="AH17" s="25">
        <v>0</v>
      </c>
      <c r="AI17" s="129"/>
      <c r="AJ17" s="26">
        <f t="shared" si="4"/>
        <v>0</v>
      </c>
      <c r="AK17" s="25">
        <v>0</v>
      </c>
      <c r="AL17" s="25">
        <v>0</v>
      </c>
      <c r="AM17" s="25">
        <v>0</v>
      </c>
      <c r="AN17" s="129"/>
      <c r="AO17" s="26">
        <f t="shared" si="5"/>
        <v>0</v>
      </c>
      <c r="AP17" s="25">
        <v>0</v>
      </c>
      <c r="AQ17" s="25">
        <v>0</v>
      </c>
      <c r="AR17" s="25">
        <v>0</v>
      </c>
      <c r="AS17" s="129"/>
      <c r="AT17" s="26">
        <f t="shared" si="6"/>
        <v>0</v>
      </c>
      <c r="AU17" s="25">
        <v>0</v>
      </c>
      <c r="AV17" s="25">
        <v>0</v>
      </c>
      <c r="AW17" s="25">
        <v>0</v>
      </c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8</v>
      </c>
      <c r="DK17" s="81">
        <f t="shared" si="18"/>
        <v>0</v>
      </c>
      <c r="DL17" s="33">
        <f t="shared" si="19"/>
        <v>0</v>
      </c>
      <c r="DM17" s="34">
        <f t="shared" si="20"/>
        <v>8</v>
      </c>
      <c r="DN17" s="33">
        <f t="shared" si="21"/>
        <v>0</v>
      </c>
      <c r="DO17" s="33">
        <f t="shared" si="22"/>
        <v>0</v>
      </c>
      <c r="DP17" s="34">
        <f t="shared" si="23"/>
        <v>8</v>
      </c>
      <c r="DQ17" s="35">
        <f t="shared" si="24"/>
        <v>0</v>
      </c>
      <c r="DR17" s="35">
        <f t="shared" si="25"/>
        <v>0</v>
      </c>
      <c r="DS17" s="34">
        <f t="shared" si="26"/>
        <v>8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classi!B26</f>
        <v>-</v>
      </c>
      <c r="E18" s="37"/>
      <c r="F18" s="23">
        <f>classi!C26</f>
        <v>0</v>
      </c>
      <c r="G18" s="23">
        <f>classi!D26</f>
        <v>0</v>
      </c>
      <c r="H18" s="23">
        <f>classi!G26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29"/>
      <c r="P18" s="26">
        <f t="shared" si="0"/>
        <v>0</v>
      </c>
      <c r="Q18" s="25">
        <v>0</v>
      </c>
      <c r="R18" s="25">
        <v>0</v>
      </c>
      <c r="S18" s="25">
        <v>0</v>
      </c>
      <c r="T18" s="129"/>
      <c r="U18" s="26">
        <f t="shared" si="1"/>
        <v>0</v>
      </c>
      <c r="V18" s="25">
        <v>0</v>
      </c>
      <c r="W18" s="25">
        <v>0</v>
      </c>
      <c r="X18" s="25">
        <v>0</v>
      </c>
      <c r="Y18" s="129"/>
      <c r="Z18" s="26">
        <f t="shared" si="2"/>
        <v>0</v>
      </c>
      <c r="AA18" s="25">
        <v>0</v>
      </c>
      <c r="AB18" s="25">
        <v>0</v>
      </c>
      <c r="AC18" s="25">
        <v>0</v>
      </c>
      <c r="AD18" s="129"/>
      <c r="AE18" s="26">
        <f t="shared" si="3"/>
        <v>0</v>
      </c>
      <c r="AF18" s="25">
        <v>0</v>
      </c>
      <c r="AG18" s="25">
        <v>0</v>
      </c>
      <c r="AH18" s="25">
        <v>0</v>
      </c>
      <c r="AI18" s="129"/>
      <c r="AJ18" s="26">
        <f t="shared" si="4"/>
        <v>0</v>
      </c>
      <c r="AK18" s="25">
        <v>0</v>
      </c>
      <c r="AL18" s="25">
        <v>0</v>
      </c>
      <c r="AM18" s="25">
        <v>0</v>
      </c>
      <c r="AN18" s="129"/>
      <c r="AO18" s="26">
        <f t="shared" si="5"/>
        <v>0</v>
      </c>
      <c r="AP18" s="25">
        <v>0</v>
      </c>
      <c r="AQ18" s="25">
        <v>0</v>
      </c>
      <c r="AR18" s="25">
        <v>0</v>
      </c>
      <c r="AS18" s="129"/>
      <c r="AT18" s="26">
        <f t="shared" si="6"/>
        <v>0</v>
      </c>
      <c r="AU18" s="25">
        <v>0</v>
      </c>
      <c r="AV18" s="25">
        <v>0</v>
      </c>
      <c r="AW18" s="25">
        <v>0</v>
      </c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3"/>
      <c r="BE18" s="26">
        <f t="shared" si="9"/>
        <v>0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8</v>
      </c>
      <c r="DK18" s="81">
        <f t="shared" si="18"/>
        <v>0</v>
      </c>
      <c r="DL18" s="33">
        <f t="shared" si="19"/>
        <v>0</v>
      </c>
      <c r="DM18" s="34">
        <f t="shared" si="20"/>
        <v>8</v>
      </c>
      <c r="DN18" s="33">
        <f t="shared" si="21"/>
        <v>0</v>
      </c>
      <c r="DO18" s="33">
        <f t="shared" si="22"/>
        <v>0</v>
      </c>
      <c r="DP18" s="34">
        <f t="shared" si="23"/>
        <v>8</v>
      </c>
      <c r="DQ18" s="35">
        <f t="shared" si="24"/>
        <v>0</v>
      </c>
      <c r="DR18" s="35">
        <f t="shared" si="25"/>
        <v>0</v>
      </c>
      <c r="DS18" s="34">
        <f t="shared" si="26"/>
        <v>8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classi!B27</f>
        <v>-</v>
      </c>
      <c r="E19" s="37"/>
      <c r="F19" s="23">
        <f>classi!C27</f>
        <v>0</v>
      </c>
      <c r="G19" s="23">
        <f>classi!D27</f>
        <v>0</v>
      </c>
      <c r="H19" s="23">
        <f>classi!G27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8</v>
      </c>
      <c r="DK19" s="81">
        <f t="shared" si="18"/>
        <v>0</v>
      </c>
      <c r="DL19" s="33">
        <f t="shared" si="19"/>
        <v>0</v>
      </c>
      <c r="DM19" s="34">
        <f t="shared" si="20"/>
        <v>8</v>
      </c>
      <c r="DN19" s="33">
        <f t="shared" si="21"/>
        <v>0</v>
      </c>
      <c r="DO19" s="33">
        <f t="shared" si="22"/>
        <v>0</v>
      </c>
      <c r="DP19" s="34">
        <f t="shared" si="23"/>
        <v>8</v>
      </c>
      <c r="DQ19" s="35">
        <f t="shared" si="24"/>
        <v>0</v>
      </c>
      <c r="DR19" s="35">
        <f t="shared" si="25"/>
        <v>0</v>
      </c>
      <c r="DS19" s="34">
        <f t="shared" si="26"/>
        <v>8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classi!B28</f>
        <v>-</v>
      </c>
      <c r="E20" s="37"/>
      <c r="F20" s="23">
        <f>classi!C28</f>
        <v>0</v>
      </c>
      <c r="G20" s="23">
        <f>classi!D28</f>
        <v>0</v>
      </c>
      <c r="H20" s="23">
        <f>classi!G28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8</v>
      </c>
      <c r="DK20" s="81">
        <f t="shared" si="18"/>
        <v>0</v>
      </c>
      <c r="DL20" s="33">
        <f t="shared" si="19"/>
        <v>0</v>
      </c>
      <c r="DM20" s="34">
        <f t="shared" si="20"/>
        <v>8</v>
      </c>
      <c r="DN20" s="33">
        <f t="shared" si="21"/>
        <v>0</v>
      </c>
      <c r="DO20" s="33">
        <f t="shared" si="22"/>
        <v>0</v>
      </c>
      <c r="DP20" s="34">
        <f t="shared" si="23"/>
        <v>8</v>
      </c>
      <c r="DQ20" s="35">
        <f t="shared" si="24"/>
        <v>0</v>
      </c>
      <c r="DR20" s="35">
        <f t="shared" si="25"/>
        <v>0</v>
      </c>
      <c r="DS20" s="34">
        <f t="shared" si="26"/>
        <v>8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classi!B29</f>
        <v>-</v>
      </c>
      <c r="E21" s="37"/>
      <c r="F21" s="23">
        <f>classi!C29</f>
        <v>0</v>
      </c>
      <c r="G21" s="23">
        <f>classi!D29</f>
        <v>0</v>
      </c>
      <c r="H21" s="23">
        <f>classi!G29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8</v>
      </c>
      <c r="DK21" s="81">
        <f t="shared" si="18"/>
        <v>0</v>
      </c>
      <c r="DL21" s="33">
        <f t="shared" si="19"/>
        <v>0</v>
      </c>
      <c r="DM21" s="34">
        <f t="shared" si="20"/>
        <v>8</v>
      </c>
      <c r="DN21" s="33">
        <f t="shared" si="21"/>
        <v>0</v>
      </c>
      <c r="DO21" s="33">
        <f t="shared" si="22"/>
        <v>0</v>
      </c>
      <c r="DP21" s="34">
        <f t="shared" si="23"/>
        <v>8</v>
      </c>
      <c r="DQ21" s="35">
        <f t="shared" si="24"/>
        <v>0</v>
      </c>
      <c r="DR21" s="35">
        <f t="shared" si="25"/>
        <v>0</v>
      </c>
      <c r="DS21" s="34">
        <f t="shared" si="26"/>
        <v>8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classi!B30</f>
        <v>-</v>
      </c>
      <c r="E22" s="37"/>
      <c r="F22" s="23">
        <f>classi!C30</f>
        <v>0</v>
      </c>
      <c r="G22" s="23">
        <f>classi!D30</f>
        <v>0</v>
      </c>
      <c r="H22" s="23">
        <f>classi!G30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8</v>
      </c>
      <c r="DK22" s="81">
        <f t="shared" si="18"/>
        <v>0</v>
      </c>
      <c r="DL22" s="33">
        <f t="shared" si="19"/>
        <v>0</v>
      </c>
      <c r="DM22" s="34">
        <f t="shared" si="20"/>
        <v>8</v>
      </c>
      <c r="DN22" s="33">
        <f t="shared" si="21"/>
        <v>0</v>
      </c>
      <c r="DO22" s="33">
        <f t="shared" si="22"/>
        <v>0</v>
      </c>
      <c r="DP22" s="34">
        <f t="shared" si="23"/>
        <v>8</v>
      </c>
      <c r="DQ22" s="35">
        <f t="shared" si="24"/>
        <v>0</v>
      </c>
      <c r="DR22" s="35">
        <f t="shared" si="25"/>
        <v>0</v>
      </c>
      <c r="DS22" s="34">
        <f t="shared" si="26"/>
        <v>8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classi!B31</f>
        <v>-</v>
      </c>
      <c r="E23" s="39"/>
      <c r="F23" s="23">
        <f>classi!C31</f>
        <v>0</v>
      </c>
      <c r="G23" s="23">
        <f>classi!D31</f>
        <v>0</v>
      </c>
      <c r="H23" s="23">
        <f>classi!G31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8</v>
      </c>
      <c r="DK23" s="83">
        <f t="shared" si="18"/>
        <v>0</v>
      </c>
      <c r="DL23" s="49">
        <f t="shared" si="19"/>
        <v>0</v>
      </c>
      <c r="DM23" s="84">
        <f t="shared" si="20"/>
        <v>8</v>
      </c>
      <c r="DN23" s="49">
        <f t="shared" si="21"/>
        <v>0</v>
      </c>
      <c r="DO23" s="49">
        <f t="shared" si="22"/>
        <v>0</v>
      </c>
      <c r="DP23" s="84">
        <f t="shared" si="23"/>
        <v>8</v>
      </c>
      <c r="DQ23" s="85">
        <f t="shared" si="24"/>
        <v>0</v>
      </c>
      <c r="DR23" s="85">
        <f t="shared" si="25"/>
        <v>0</v>
      </c>
      <c r="DS23" s="84">
        <f t="shared" si="26"/>
        <v>8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5" t="str">
        <f>D2</f>
        <v>HTM 1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 aca="true" t="shared" si="34" ref="D29:D35">IF(AA29="-",INDEX(DV$1:DV$23,MATCH(C29,$DW$1:$DW$23,0)),AA29)</f>
        <v>1</v>
      </c>
      <c r="E29" s="101"/>
      <c r="F29" s="102" t="str">
        <f aca="true" t="shared" si="35" ref="F29:F35">INDEX(F$1:F$23,MATCH(C29,$DW$1:$DW$23,0))</f>
        <v>melissa</v>
      </c>
      <c r="G29" s="102" t="str">
        <f aca="true" t="shared" si="36" ref="G29:G35">INDEX(G$1:G$23,MATCH(C29,$DW$1:$DW$23,0))</f>
        <v>munoz</v>
      </c>
      <c r="H29" s="102" t="str">
        <f aca="true" t="shared" si="37" ref="H29:H35">INDEX(H$1:H$23,MATCH(C29,$DW$1:$DW$23,0))</f>
        <v>krystal</v>
      </c>
      <c r="I29" s="101"/>
      <c r="J29" s="101"/>
      <c r="K29" s="114"/>
      <c r="L29" s="116">
        <f aca="true" t="shared" si="38" ref="L29:L35">INDEX(P$1:P$23,MATCH(C29,$DW$1:$DW$23,0))</f>
        <v>21.666666666666668</v>
      </c>
      <c r="M29" s="103">
        <f aca="true" t="shared" si="39" ref="M29:M35">INDEX(U$1:U$23,MATCH(C29,$DW$1:$DW$23,0))</f>
        <v>21.666666666666668</v>
      </c>
      <c r="N29" s="103">
        <f aca="true" t="shared" si="40" ref="N29:N35">INDEX(Z$1:Z$23,MATCH(C29,$DW$1:$DW$23,0))</f>
        <v>22</v>
      </c>
      <c r="O29" s="119">
        <f aca="true" t="shared" si="41" ref="O29:O35">INDEX(AE$1:AE$23,MATCH(C29,$DW$1:$DW$23,0))</f>
        <v>21.666666666666668</v>
      </c>
      <c r="P29" s="116">
        <f aca="true" t="shared" si="42" ref="P29:P35">INDEX(AJ$1:AJ$23,MATCH(C29,$DW$1:$DW$23,0))</f>
        <v>21</v>
      </c>
      <c r="Q29" s="103">
        <f aca="true" t="shared" si="43" ref="Q29:Q35">INDEX(AO$1:AO$23,MATCH(C29,$DW$1:$DW$23,0))</f>
        <v>20.666666666666668</v>
      </c>
      <c r="R29" s="103">
        <f aca="true" t="shared" si="44" ref="R29:R35">INDEX(AT$1:AT$23,MATCH(C29,$DW$1:$DW$23,0))</f>
        <v>22</v>
      </c>
      <c r="S29" s="119">
        <f aca="true" t="shared" si="45" ref="S29:S35">INDEX(AY$1:AY$23,MATCH(C29,$DW$1:$DW$23,0))</f>
        <v>21.666666666666668</v>
      </c>
      <c r="T29" s="131">
        <f aca="true" t="shared" si="46" ref="T29:T35">INDEX(AZ$1:AZ$23,MATCH(C29,$DW$1:$DW$23,0))</f>
        <v>172.33333333333334</v>
      </c>
      <c r="U29" s="116">
        <f aca="true" t="shared" si="47" ref="U29:U35">INDEX(BE$1:BE$23,MATCH(C29,$DW$1:$DW$23,0))</f>
        <v>0.20000000000000004</v>
      </c>
      <c r="V29" s="103">
        <f>INDEX(BJ$1:BJ$23,MATCH(C29,$DW$1:$DW$23,0))</f>
        <v>0</v>
      </c>
      <c r="W29" s="103">
        <f aca="true" t="shared" si="48" ref="W29:W35">INDEX(BO$1:BO$23,MATCH(C29,$DW$1:$DW$23,0))</f>
        <v>0</v>
      </c>
      <c r="X29" s="103">
        <f aca="true" t="shared" si="49" ref="X29:X35">INDEX(BT$1:BT$23,MATCH(C29,$DW$1:$DW$23,0))</f>
        <v>0</v>
      </c>
      <c r="Y29" s="103">
        <f aca="true" t="shared" si="50" ref="Y29:Y35">INDEX(BY$1:BY$23,MATCH(C29,$DW$1:$DW$23,0))</f>
        <v>0</v>
      </c>
      <c r="Z29" s="119">
        <f aca="true" t="shared" si="51" ref="Z29:Z35">INDEX(CD$1:CD$23,MATCH(C29,$DW$1:$DW$23,0))</f>
        <v>0</v>
      </c>
      <c r="AA29" s="123" t="str">
        <f aca="true" t="shared" si="52" ref="AA29:AA35">INDEX(DY$1:DY$23,MATCH(C29,$DW$1:$DW$23,0))</f>
        <v>-</v>
      </c>
      <c r="AB29" s="121">
        <f aca="true" t="shared" si="53" ref="AB29:AB35">INDEX(DH$1:DH$23,MATCH(C29,$DW$1:$DW$23,0))</f>
        <v>0.20000000000000004</v>
      </c>
      <c r="AC29" s="254">
        <f aca="true" t="shared" si="54" ref="AC29:AC35">INDEX(DI$1:DI$23,MATCH(C29,$DW$1:$DW$23,0))</f>
        <v>172.13333333333335</v>
      </c>
      <c r="AD29" s="105" t="str">
        <f aca="true" t="shared" si="55" ref="AD29:AD35">INDEX(D$1:D$23,MATCH(C29,$DW$1:$DW$23,0))</f>
        <v>118a</v>
      </c>
      <c r="AE29" s="106">
        <f aca="true" t="shared" si="56" ref="AE29:AE35"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56">
        <v>2</v>
      </c>
      <c r="D30" s="62">
        <f t="shared" si="34"/>
        <v>2</v>
      </c>
      <c r="E30" s="37"/>
      <c r="F30" s="63" t="str">
        <f t="shared" si="35"/>
        <v>sandra</v>
      </c>
      <c r="G30" s="63" t="str">
        <f t="shared" si="36"/>
        <v>schneider</v>
      </c>
      <c r="H30" s="63" t="str">
        <f t="shared" si="37"/>
        <v>nala</v>
      </c>
      <c r="I30" s="37"/>
      <c r="J30" s="37"/>
      <c r="K30" s="115"/>
      <c r="L30" s="117">
        <f t="shared" si="38"/>
        <v>19.333333333333332</v>
      </c>
      <c r="M30" s="32">
        <f t="shared" si="39"/>
        <v>18.666666666666668</v>
      </c>
      <c r="N30" s="32">
        <f t="shared" si="40"/>
        <v>18.666666666666668</v>
      </c>
      <c r="O30" s="120">
        <f t="shared" si="41"/>
        <v>19.333333333333332</v>
      </c>
      <c r="P30" s="117">
        <f t="shared" si="42"/>
        <v>18.333333333333332</v>
      </c>
      <c r="Q30" s="32">
        <f t="shared" si="43"/>
        <v>18.333333333333332</v>
      </c>
      <c r="R30" s="32">
        <f t="shared" si="44"/>
        <v>19</v>
      </c>
      <c r="S30" s="120">
        <f t="shared" si="45"/>
        <v>19</v>
      </c>
      <c r="T30" s="132">
        <f t="shared" si="46"/>
        <v>150.66666666666666</v>
      </c>
      <c r="U30" s="117">
        <f t="shared" si="47"/>
        <v>0.03333333333333333</v>
      </c>
      <c r="V30" s="32">
        <f aca="true" t="shared" si="57" ref="V30:V35">INDEX(BJ$1:BJ$65536,MATCH(C30,$DW:$DW,0))</f>
        <v>0</v>
      </c>
      <c r="W30" s="32">
        <f t="shared" si="48"/>
        <v>0</v>
      </c>
      <c r="X30" s="32">
        <f t="shared" si="49"/>
        <v>0</v>
      </c>
      <c r="Y30" s="32">
        <f t="shared" si="50"/>
        <v>0</v>
      </c>
      <c r="Z30" s="120">
        <f t="shared" si="51"/>
        <v>0</v>
      </c>
      <c r="AA30" s="124" t="str">
        <f t="shared" si="52"/>
        <v>-</v>
      </c>
      <c r="AB30" s="122">
        <f t="shared" si="53"/>
        <v>0.03333333333333333</v>
      </c>
      <c r="AC30" s="255">
        <f t="shared" si="54"/>
        <v>150.63333333333333</v>
      </c>
      <c r="AD30" s="60" t="str">
        <f t="shared" si="55"/>
        <v>118b</v>
      </c>
      <c r="AE30" s="61">
        <f t="shared" si="56"/>
        <v>0.875096824167312</v>
      </c>
      <c r="AF30" s="107" t="str">
        <f aca="true" t="shared" si="58" ref="AF30:AF35"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56">
        <v>3</v>
      </c>
      <c r="D31" s="62">
        <f t="shared" si="34"/>
        <v>3</v>
      </c>
      <c r="E31" s="37"/>
      <c r="F31" s="63" t="str">
        <f t="shared" si="35"/>
        <v>silvia</v>
      </c>
      <c r="G31" s="63" t="str">
        <f t="shared" si="36"/>
        <v>terranova</v>
      </c>
      <c r="H31" s="63" t="str">
        <f t="shared" si="37"/>
        <v>artù</v>
      </c>
      <c r="I31" s="37"/>
      <c r="J31" s="37"/>
      <c r="K31" s="115"/>
      <c r="L31" s="117">
        <f t="shared" si="38"/>
        <v>18.666666666666668</v>
      </c>
      <c r="M31" s="32">
        <f t="shared" si="39"/>
        <v>19.666666666666668</v>
      </c>
      <c r="N31" s="32">
        <f t="shared" si="40"/>
        <v>19</v>
      </c>
      <c r="O31" s="120">
        <f t="shared" si="41"/>
        <v>19</v>
      </c>
      <c r="P31" s="117">
        <f t="shared" si="42"/>
        <v>17.666666666666668</v>
      </c>
      <c r="Q31" s="32">
        <f t="shared" si="43"/>
        <v>17.333333333333332</v>
      </c>
      <c r="R31" s="32">
        <f t="shared" si="44"/>
        <v>18.666666666666668</v>
      </c>
      <c r="S31" s="120">
        <f t="shared" si="45"/>
        <v>18.333333333333332</v>
      </c>
      <c r="T31" s="132">
        <f t="shared" si="46"/>
        <v>148.33333333333334</v>
      </c>
      <c r="U31" s="117">
        <f t="shared" si="47"/>
        <v>1.7666666666666666</v>
      </c>
      <c r="V31" s="32">
        <f t="shared" si="57"/>
        <v>0</v>
      </c>
      <c r="W31" s="32">
        <f t="shared" si="48"/>
        <v>0</v>
      </c>
      <c r="X31" s="32">
        <f t="shared" si="49"/>
        <v>0</v>
      </c>
      <c r="Y31" s="32">
        <f t="shared" si="50"/>
        <v>0</v>
      </c>
      <c r="Z31" s="120">
        <f t="shared" si="51"/>
        <v>0</v>
      </c>
      <c r="AA31" s="124" t="str">
        <f t="shared" si="52"/>
        <v>-</v>
      </c>
      <c r="AB31" s="122">
        <f t="shared" si="53"/>
        <v>1.7666666666666666</v>
      </c>
      <c r="AC31" s="255">
        <f t="shared" si="54"/>
        <v>146.56666666666666</v>
      </c>
      <c r="AD31" s="60">
        <f t="shared" si="55"/>
        <v>117</v>
      </c>
      <c r="AE31" s="61">
        <f t="shared" si="56"/>
        <v>0.8514717273431447</v>
      </c>
      <c r="AF31" s="107" t="str">
        <f t="shared" si="58"/>
        <v>-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3.5" thickBot="1">
      <c r="C32" s="56">
        <v>4</v>
      </c>
      <c r="D32" s="62">
        <f t="shared" si="34"/>
        <v>4</v>
      </c>
      <c r="E32" s="37"/>
      <c r="F32" s="63" t="str">
        <f t="shared" si="35"/>
        <v>laura</v>
      </c>
      <c r="G32" s="63" t="str">
        <f t="shared" si="36"/>
        <v>faraoni</v>
      </c>
      <c r="H32" s="63" t="str">
        <f t="shared" si="37"/>
        <v>dream</v>
      </c>
      <c r="I32" s="37"/>
      <c r="J32" s="37"/>
      <c r="K32" s="115"/>
      <c r="L32" s="117">
        <f t="shared" si="38"/>
        <v>19</v>
      </c>
      <c r="M32" s="32">
        <f t="shared" si="39"/>
        <v>18</v>
      </c>
      <c r="N32" s="32">
        <f t="shared" si="40"/>
        <v>18.666666666666668</v>
      </c>
      <c r="O32" s="120">
        <f t="shared" si="41"/>
        <v>18.333333333333332</v>
      </c>
      <c r="P32" s="117">
        <f t="shared" si="42"/>
        <v>17.333333333333332</v>
      </c>
      <c r="Q32" s="32">
        <f t="shared" si="43"/>
        <v>17</v>
      </c>
      <c r="R32" s="32">
        <f t="shared" si="44"/>
        <v>19</v>
      </c>
      <c r="S32" s="120">
        <f t="shared" si="45"/>
        <v>19</v>
      </c>
      <c r="T32" s="132">
        <f t="shared" si="46"/>
        <v>146.33333333333331</v>
      </c>
      <c r="U32" s="117">
        <f t="shared" si="47"/>
        <v>0</v>
      </c>
      <c r="V32" s="32">
        <f t="shared" si="57"/>
        <v>0</v>
      </c>
      <c r="W32" s="32">
        <f t="shared" si="48"/>
        <v>0</v>
      </c>
      <c r="X32" s="32">
        <f t="shared" si="49"/>
        <v>0</v>
      </c>
      <c r="Y32" s="32">
        <f t="shared" si="50"/>
        <v>0</v>
      </c>
      <c r="Z32" s="120">
        <f t="shared" si="51"/>
        <v>0</v>
      </c>
      <c r="AA32" s="124" t="str">
        <f t="shared" si="52"/>
        <v>-</v>
      </c>
      <c r="AB32" s="122">
        <f t="shared" si="53"/>
        <v>0</v>
      </c>
      <c r="AC32" s="255">
        <f t="shared" si="54"/>
        <v>146.33333333333331</v>
      </c>
      <c r="AD32" s="60">
        <f t="shared" si="55"/>
        <v>112</v>
      </c>
      <c r="AE32" s="61">
        <f t="shared" si="56"/>
        <v>0.8501161890007743</v>
      </c>
      <c r="AF32" s="107" t="str">
        <f t="shared" si="58"/>
        <v>-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32" ht="13.5" thickBot="1">
      <c r="C33" s="56">
        <v>5</v>
      </c>
      <c r="D33" s="62">
        <f t="shared" si="34"/>
        <v>5</v>
      </c>
      <c r="E33" s="37"/>
      <c r="F33" s="63" t="str">
        <f t="shared" si="35"/>
        <v>rosaria</v>
      </c>
      <c r="G33" s="63" t="str">
        <f t="shared" si="36"/>
        <v>amato</v>
      </c>
      <c r="H33" s="63" t="str">
        <f t="shared" si="37"/>
        <v>italo</v>
      </c>
      <c r="I33" s="37"/>
      <c r="J33" s="37"/>
      <c r="K33" s="115"/>
      <c r="L33" s="117">
        <f t="shared" si="38"/>
        <v>17.666666666666668</v>
      </c>
      <c r="M33" s="32">
        <f t="shared" si="39"/>
        <v>18.333333333333332</v>
      </c>
      <c r="N33" s="32">
        <f t="shared" si="40"/>
        <v>18</v>
      </c>
      <c r="O33" s="120">
        <f t="shared" si="41"/>
        <v>17.333333333333332</v>
      </c>
      <c r="P33" s="117">
        <f t="shared" si="42"/>
        <v>16.333333333333332</v>
      </c>
      <c r="Q33" s="32">
        <f t="shared" si="43"/>
        <v>16</v>
      </c>
      <c r="R33" s="32">
        <f t="shared" si="44"/>
        <v>17</v>
      </c>
      <c r="S33" s="120">
        <f t="shared" si="45"/>
        <v>16.666666666666668</v>
      </c>
      <c r="T33" s="132">
        <f t="shared" si="46"/>
        <v>137.33333333333331</v>
      </c>
      <c r="U33" s="117">
        <f t="shared" si="47"/>
        <v>0.26666666666666666</v>
      </c>
      <c r="V33" s="32">
        <f t="shared" si="57"/>
        <v>0</v>
      </c>
      <c r="W33" s="32">
        <f t="shared" si="48"/>
        <v>0</v>
      </c>
      <c r="X33" s="32">
        <f t="shared" si="49"/>
        <v>0</v>
      </c>
      <c r="Y33" s="32">
        <f t="shared" si="50"/>
        <v>0</v>
      </c>
      <c r="Z33" s="120">
        <f t="shared" si="51"/>
        <v>0</v>
      </c>
      <c r="AA33" s="124" t="str">
        <f t="shared" si="52"/>
        <v>-</v>
      </c>
      <c r="AB33" s="122">
        <f t="shared" si="53"/>
        <v>0.26666666666666666</v>
      </c>
      <c r="AC33" s="255">
        <f t="shared" si="54"/>
        <v>137.06666666666663</v>
      </c>
      <c r="AD33" s="60">
        <f t="shared" si="55"/>
        <v>116</v>
      </c>
      <c r="AE33" s="61">
        <f t="shared" si="56"/>
        <v>0.7962819519752127</v>
      </c>
      <c r="AF33" s="107" t="str">
        <f t="shared" si="58"/>
        <v>-</v>
      </c>
    </row>
    <row r="34" spans="3:32" ht="13.5" thickBot="1">
      <c r="C34" s="56">
        <v>6</v>
      </c>
      <c r="D34" s="62">
        <f t="shared" si="34"/>
        <v>6</v>
      </c>
      <c r="E34" s="37"/>
      <c r="F34" s="63" t="str">
        <f t="shared" si="35"/>
        <v>stefania </v>
      </c>
      <c r="G34" s="63" t="str">
        <f t="shared" si="36"/>
        <v>gaspari</v>
      </c>
      <c r="H34" s="63" t="str">
        <f t="shared" si="37"/>
        <v>goccia</v>
      </c>
      <c r="I34" s="37"/>
      <c r="J34" s="37"/>
      <c r="K34" s="115"/>
      <c r="L34" s="117">
        <f t="shared" si="38"/>
        <v>16.666666666666668</v>
      </c>
      <c r="M34" s="32">
        <f t="shared" si="39"/>
        <v>17.333333333333332</v>
      </c>
      <c r="N34" s="32">
        <f t="shared" si="40"/>
        <v>16.666666666666668</v>
      </c>
      <c r="O34" s="120">
        <f t="shared" si="41"/>
        <v>17</v>
      </c>
      <c r="P34" s="117">
        <f t="shared" si="42"/>
        <v>15.333333333333334</v>
      </c>
      <c r="Q34" s="32">
        <f t="shared" si="43"/>
        <v>14.666666666666666</v>
      </c>
      <c r="R34" s="32">
        <f t="shared" si="44"/>
        <v>17.333333333333332</v>
      </c>
      <c r="S34" s="120">
        <f t="shared" si="45"/>
        <v>17</v>
      </c>
      <c r="T34" s="132">
        <f t="shared" si="46"/>
        <v>132</v>
      </c>
      <c r="U34" s="117">
        <f t="shared" si="47"/>
        <v>0</v>
      </c>
      <c r="V34" s="32">
        <f t="shared" si="57"/>
        <v>0</v>
      </c>
      <c r="W34" s="32">
        <f t="shared" si="48"/>
        <v>0</v>
      </c>
      <c r="X34" s="32">
        <f t="shared" si="49"/>
        <v>0</v>
      </c>
      <c r="Y34" s="32">
        <f t="shared" si="50"/>
        <v>0</v>
      </c>
      <c r="Z34" s="120">
        <f t="shared" si="51"/>
        <v>0</v>
      </c>
      <c r="AA34" s="124" t="str">
        <f t="shared" si="52"/>
        <v>-</v>
      </c>
      <c r="AB34" s="122">
        <f t="shared" si="53"/>
        <v>0</v>
      </c>
      <c r="AC34" s="255">
        <f t="shared" si="54"/>
        <v>132</v>
      </c>
      <c r="AD34" s="60">
        <f t="shared" si="55"/>
        <v>114</v>
      </c>
      <c r="AE34" s="61">
        <f t="shared" si="56"/>
        <v>0.766847405112316</v>
      </c>
      <c r="AF34" s="107" t="str">
        <f t="shared" si="58"/>
        <v>-</v>
      </c>
    </row>
    <row r="35" spans="3:32" ht="12.75">
      <c r="C35" s="56">
        <v>7</v>
      </c>
      <c r="D35" s="62">
        <f t="shared" si="34"/>
        <v>7</v>
      </c>
      <c r="E35" s="37"/>
      <c r="F35" s="63" t="str">
        <f t="shared" si="35"/>
        <v>anna</v>
      </c>
      <c r="G35" s="63" t="str">
        <f t="shared" si="36"/>
        <v>miele</v>
      </c>
      <c r="H35" s="63" t="str">
        <f t="shared" si="37"/>
        <v>laxa</v>
      </c>
      <c r="I35" s="37"/>
      <c r="J35" s="37"/>
      <c r="K35" s="115"/>
      <c r="L35" s="117">
        <f t="shared" si="38"/>
        <v>13</v>
      </c>
      <c r="M35" s="32">
        <f t="shared" si="39"/>
        <v>14</v>
      </c>
      <c r="N35" s="32">
        <f t="shared" si="40"/>
        <v>14.666666666666666</v>
      </c>
      <c r="O35" s="120">
        <f t="shared" si="41"/>
        <v>13.666666666666666</v>
      </c>
      <c r="P35" s="117">
        <f t="shared" si="42"/>
        <v>13.666666666666666</v>
      </c>
      <c r="Q35" s="32">
        <f t="shared" si="43"/>
        <v>12.666666666666666</v>
      </c>
      <c r="R35" s="32">
        <f t="shared" si="44"/>
        <v>13.333333333333334</v>
      </c>
      <c r="S35" s="120">
        <f t="shared" si="45"/>
        <v>14.666666666666666</v>
      </c>
      <c r="T35" s="132">
        <f t="shared" si="46"/>
        <v>109.66666666666667</v>
      </c>
      <c r="U35" s="117">
        <f t="shared" si="47"/>
        <v>0</v>
      </c>
      <c r="V35" s="32">
        <f t="shared" si="57"/>
        <v>0</v>
      </c>
      <c r="W35" s="32">
        <f t="shared" si="48"/>
        <v>0</v>
      </c>
      <c r="X35" s="32">
        <f t="shared" si="49"/>
        <v>0</v>
      </c>
      <c r="Y35" s="32">
        <f t="shared" si="50"/>
        <v>0</v>
      </c>
      <c r="Z35" s="120">
        <f t="shared" si="51"/>
        <v>0.3666666666666667</v>
      </c>
      <c r="AA35" s="124" t="str">
        <f t="shared" si="52"/>
        <v>-</v>
      </c>
      <c r="AB35" s="122">
        <f t="shared" si="53"/>
        <v>0.3666666666666667</v>
      </c>
      <c r="AC35" s="255">
        <f t="shared" si="54"/>
        <v>109.30000000000001</v>
      </c>
      <c r="AD35" s="60">
        <f t="shared" si="55"/>
        <v>118</v>
      </c>
      <c r="AE35" s="61">
        <f t="shared" si="56"/>
        <v>0.6349728892331525</v>
      </c>
      <c r="AF35" s="107" t="str">
        <f t="shared" si="58"/>
        <v>-</v>
      </c>
    </row>
  </sheetData>
  <sheetProtection password="CF7A" sheet="1" objects="1" scenarios="1"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1:EB29"/>
  <sheetViews>
    <sheetView zoomScale="90" zoomScaleNormal="90" zoomScalePageLayoutView="0" workbookViewId="0" topLeftCell="C11">
      <selection activeCell="AM4" sqref="AM4"/>
    </sheetView>
  </sheetViews>
  <sheetFormatPr defaultColWidth="9.140625" defaultRowHeight="12.75"/>
  <cols>
    <col min="1" max="2" width="0" style="0" hidden="1" customWidth="1"/>
    <col min="9" max="9" width="3.57421875" style="0" customWidth="1"/>
    <col min="10" max="10" width="3.421875" style="0" customWidth="1"/>
    <col min="11" max="11" width="3.57421875" style="0" customWidth="1"/>
    <col min="12" max="12" width="6.7109375" style="0" customWidth="1"/>
    <col min="14" max="15" width="6.00390625" style="0" bestFit="1" customWidth="1"/>
    <col min="19" max="19" width="6.7109375" style="0" customWidth="1"/>
    <col min="20" max="20" width="7.140625" style="0" bestFit="1" customWidth="1"/>
    <col min="24" max="24" width="7.421875" style="0" customWidth="1"/>
    <col min="25" max="25" width="6.140625" style="0" customWidth="1"/>
    <col min="27" max="27" width="5.8515625" style="0" customWidth="1"/>
  </cols>
  <sheetData>
    <row r="1" spans="3:132" ht="13.5" thickBot="1"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B1" s="14"/>
    </row>
    <row r="2" spans="3:132" ht="13.5" thickBot="1">
      <c r="C2" s="14"/>
      <c r="D2" s="272" t="s">
        <v>81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B2" s="14"/>
    </row>
    <row r="3" spans="3:132" ht="126.75" thickBot="1">
      <c r="C3" s="14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155.33333333333334</v>
      </c>
      <c r="DY3" s="93" t="s">
        <v>39</v>
      </c>
      <c r="DZ3" s="14"/>
      <c r="EB3" s="14"/>
    </row>
    <row r="4" spans="3:132" ht="12.75">
      <c r="C4" s="14"/>
      <c r="D4" s="235">
        <f>classi!B81</f>
        <v>119</v>
      </c>
      <c r="E4" s="236"/>
      <c r="F4" s="102" t="str">
        <f>classi!C81</f>
        <v>barbara</v>
      </c>
      <c r="G4" s="102" t="str">
        <f>classi!D81</f>
        <v>castelli</v>
      </c>
      <c r="H4" s="237" t="str">
        <f>classi!G81</f>
        <v>grace</v>
      </c>
      <c r="I4" s="228"/>
      <c r="J4" s="24"/>
      <c r="K4" s="23"/>
      <c r="L4" s="25">
        <v>42</v>
      </c>
      <c r="M4" s="25">
        <v>34</v>
      </c>
      <c r="N4" s="25">
        <v>42</v>
      </c>
      <c r="O4" s="25"/>
      <c r="P4" s="26">
        <f aca="true" t="shared" si="0" ref="P4:P23">AVERAGE(L4:O4)</f>
        <v>39.333333333333336</v>
      </c>
      <c r="Q4" s="25">
        <v>21</v>
      </c>
      <c r="R4" s="25">
        <v>17</v>
      </c>
      <c r="S4" s="25">
        <v>20</v>
      </c>
      <c r="T4" s="25"/>
      <c r="U4" s="26">
        <f aca="true" t="shared" si="1" ref="U4:U23">AVERAGE(Q4:T4)</f>
        <v>19.333333333333332</v>
      </c>
      <c r="V4" s="25">
        <v>20</v>
      </c>
      <c r="W4" s="25">
        <v>20</v>
      </c>
      <c r="X4" s="25">
        <v>19</v>
      </c>
      <c r="Y4" s="25"/>
      <c r="Z4" s="26">
        <f aca="true" t="shared" si="2" ref="Z4:Z23">AVERAGE(V4:Y4)</f>
        <v>19.666666666666668</v>
      </c>
      <c r="AA4" s="25">
        <v>20</v>
      </c>
      <c r="AB4" s="25">
        <v>20</v>
      </c>
      <c r="AC4" s="25">
        <v>19</v>
      </c>
      <c r="AD4" s="25"/>
      <c r="AE4" s="26">
        <f aca="true" t="shared" si="3" ref="AE4:AE23">AVERAGE(AA4:AD4)</f>
        <v>19.666666666666668</v>
      </c>
      <c r="AF4" s="25">
        <v>40</v>
      </c>
      <c r="AG4" s="25">
        <v>34</v>
      </c>
      <c r="AH4" s="25">
        <v>40</v>
      </c>
      <c r="AI4" s="25"/>
      <c r="AJ4" s="26">
        <f aca="true" t="shared" si="4" ref="AJ4:AJ23">AVERAGE(AF4:AI4)</f>
        <v>38</v>
      </c>
      <c r="AK4" s="25">
        <v>20</v>
      </c>
      <c r="AL4" s="25">
        <v>18</v>
      </c>
      <c r="AM4" s="25">
        <v>20</v>
      </c>
      <c r="AN4" s="25"/>
      <c r="AO4" s="26">
        <f aca="true" t="shared" si="5" ref="AO4:AO23">AVERAGE(AK4:AN4)</f>
        <v>19.333333333333332</v>
      </c>
      <c r="AP4" s="25">
        <v>0</v>
      </c>
      <c r="AQ4" s="25">
        <v>0</v>
      </c>
      <c r="AR4" s="25">
        <v>0</v>
      </c>
      <c r="AS4" s="25"/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25"/>
      <c r="AY4" s="26">
        <f aca="true" t="shared" si="7" ref="AY4:AY23">AVERAGE(AU4:AX4)</f>
        <v>0</v>
      </c>
      <c r="AZ4" s="27">
        <f aca="true" t="shared" si="8" ref="AZ4:AZ23">P4+U4+Z4+AE4+AJ4+AO4+AT4+AY4</f>
        <v>155.33333333333334</v>
      </c>
      <c r="BA4" s="28">
        <v>0</v>
      </c>
      <c r="BB4" s="28">
        <v>0</v>
      </c>
      <c r="BC4" s="28"/>
      <c r="BD4" s="28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2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155.33333333333334</v>
      </c>
      <c r="DJ4" s="88">
        <f aca="true" t="shared" si="17" ref="DJ4:DJ23">RANK(DI4,$DI$4:$DI$23,0)</f>
        <v>1</v>
      </c>
      <c r="DK4" s="81">
        <f aca="true" t="shared" si="18" ref="DK4:DK23">P4</f>
        <v>39.333333333333336</v>
      </c>
      <c r="DL4" s="33">
        <f aca="true" t="shared" si="19" ref="DL4:DL23">DI4*10^3+DK4</f>
        <v>155372.6666666667</v>
      </c>
      <c r="DM4" s="34">
        <f aca="true" t="shared" si="20" ref="DM4:DM23">RANK(DL4,$DL$4:$DL$23,0)</f>
        <v>1</v>
      </c>
      <c r="DN4" s="33">
        <f aca="true" t="shared" si="21" ref="DN4:DN23">AJ4</f>
        <v>38</v>
      </c>
      <c r="DO4" s="33">
        <f aca="true" t="shared" si="22" ref="DO4:DO23">(DI4*10^3+DK4)*10^3+DN4</f>
        <v>155372704.6666667</v>
      </c>
      <c r="DP4" s="34">
        <f aca="true" t="shared" si="23" ref="DP4:DP23">RANK(DO4,$DO$4:$DO$23,0)</f>
        <v>1</v>
      </c>
      <c r="DQ4" s="35">
        <f aca="true" t="shared" si="24" ref="DQ4:DQ23">U4</f>
        <v>19.333333333333332</v>
      </c>
      <c r="DR4" s="35">
        <f aca="true" t="shared" si="25" ref="DR4:DR24">((DI4*10^3+DK4)*10^3+DN4)*10^3+DQ4</f>
        <v>155372704686.00003</v>
      </c>
      <c r="DS4" s="34">
        <f aca="true" t="shared" si="26" ref="DS4:DS23">RANK(DR4,$DR$4:$DR$23,0)</f>
        <v>1</v>
      </c>
      <c r="DT4" s="35">
        <f aca="true" t="shared" si="27" ref="DT4:DT23">AO4</f>
        <v>19.333333333333332</v>
      </c>
      <c r="DU4" s="35">
        <f aca="true" t="shared" si="28" ref="DU4:DU23">(((DI4*10^3+DK4)*10^3+DN4)*10^3+DQ4)*10^3+DT4</f>
        <v>155372704686019.38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  <c r="EB4" s="14"/>
    </row>
    <row r="5" spans="3:132" ht="12.75">
      <c r="C5" s="14"/>
      <c r="D5" s="21">
        <f>classi!B82</f>
        <v>0</v>
      </c>
      <c r="E5" s="37"/>
      <c r="F5" s="23">
        <f>classi!C82</f>
        <v>0</v>
      </c>
      <c r="G5" s="23">
        <f>classi!D82</f>
        <v>0</v>
      </c>
      <c r="H5" s="238">
        <f>classi!G82</f>
        <v>0</v>
      </c>
      <c r="I5" s="229"/>
      <c r="J5" s="37"/>
      <c r="K5" s="37"/>
      <c r="L5" s="25">
        <v>0</v>
      </c>
      <c r="M5" s="25">
        <v>0</v>
      </c>
      <c r="N5" s="25">
        <v>0</v>
      </c>
      <c r="O5" s="25"/>
      <c r="P5" s="26">
        <f t="shared" si="0"/>
        <v>0</v>
      </c>
      <c r="Q5" s="25">
        <v>0</v>
      </c>
      <c r="R5" s="25">
        <v>0</v>
      </c>
      <c r="S5" s="25">
        <v>0</v>
      </c>
      <c r="T5" s="25"/>
      <c r="U5" s="26">
        <f t="shared" si="1"/>
        <v>0</v>
      </c>
      <c r="V5" s="25">
        <v>0</v>
      </c>
      <c r="W5" s="25">
        <v>0</v>
      </c>
      <c r="X5" s="25">
        <v>0</v>
      </c>
      <c r="Y5" s="25"/>
      <c r="Z5" s="26">
        <f t="shared" si="2"/>
        <v>0</v>
      </c>
      <c r="AA5" s="25">
        <v>0</v>
      </c>
      <c r="AB5" s="25">
        <v>0</v>
      </c>
      <c r="AC5" s="25">
        <v>0</v>
      </c>
      <c r="AD5" s="25"/>
      <c r="AE5" s="26">
        <f t="shared" si="3"/>
        <v>0</v>
      </c>
      <c r="AF5" s="25">
        <v>0</v>
      </c>
      <c r="AG5" s="25">
        <v>0</v>
      </c>
      <c r="AH5" s="25">
        <v>0</v>
      </c>
      <c r="AI5" s="25"/>
      <c r="AJ5" s="26">
        <f t="shared" si="4"/>
        <v>0</v>
      </c>
      <c r="AK5" s="25">
        <v>0</v>
      </c>
      <c r="AL5" s="25">
        <v>0</v>
      </c>
      <c r="AM5" s="25">
        <v>0</v>
      </c>
      <c r="AN5" s="25"/>
      <c r="AO5" s="26">
        <f t="shared" si="5"/>
        <v>0</v>
      </c>
      <c r="AP5" s="25">
        <v>0</v>
      </c>
      <c r="AQ5" s="25">
        <v>0</v>
      </c>
      <c r="AR5" s="25">
        <v>0</v>
      </c>
      <c r="AS5" s="25"/>
      <c r="AT5" s="26">
        <f t="shared" si="6"/>
        <v>0</v>
      </c>
      <c r="AU5" s="25">
        <v>0</v>
      </c>
      <c r="AV5" s="25">
        <v>0</v>
      </c>
      <c r="AW5" s="25">
        <v>0</v>
      </c>
      <c r="AX5" s="25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/>
      <c r="BD5" s="28"/>
      <c r="BE5" s="26">
        <f t="shared" si="9"/>
        <v>0</v>
      </c>
      <c r="BF5" s="29">
        <v>0</v>
      </c>
      <c r="BG5" s="29">
        <v>0</v>
      </c>
      <c r="BH5" s="29"/>
      <c r="BI5" s="29"/>
      <c r="BJ5" s="26">
        <f t="shared" si="10"/>
        <v>0</v>
      </c>
      <c r="BK5" s="29">
        <v>0</v>
      </c>
      <c r="BL5" s="29">
        <v>0</v>
      </c>
      <c r="BM5" s="29"/>
      <c r="BN5" s="29"/>
      <c r="BO5" s="26">
        <f t="shared" si="11"/>
        <v>0</v>
      </c>
      <c r="BP5" s="29">
        <v>0</v>
      </c>
      <c r="BQ5" s="29">
        <v>0</v>
      </c>
      <c r="BR5" s="29"/>
      <c r="BS5" s="29"/>
      <c r="BT5" s="26">
        <f t="shared" si="12"/>
        <v>0</v>
      </c>
      <c r="BU5" s="30">
        <v>0</v>
      </c>
      <c r="BV5" s="30">
        <v>0</v>
      </c>
      <c r="BW5" s="30"/>
      <c r="BX5" s="30"/>
      <c r="BY5" s="26">
        <f t="shared" si="13"/>
        <v>0</v>
      </c>
      <c r="BZ5" s="30">
        <v>0</v>
      </c>
      <c r="CA5" s="30">
        <v>0</v>
      </c>
      <c r="CB5" s="30"/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2"/>
      <c r="DC5" s="112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2</v>
      </c>
      <c r="DK5" s="81">
        <f t="shared" si="18"/>
        <v>0</v>
      </c>
      <c r="DL5" s="33">
        <f t="shared" si="19"/>
        <v>0</v>
      </c>
      <c r="DM5" s="34">
        <f t="shared" si="20"/>
        <v>2</v>
      </c>
      <c r="DN5" s="33">
        <f t="shared" si="21"/>
        <v>0</v>
      </c>
      <c r="DO5" s="33">
        <f t="shared" si="22"/>
        <v>0</v>
      </c>
      <c r="DP5" s="34">
        <f t="shared" si="23"/>
        <v>2</v>
      </c>
      <c r="DQ5" s="35">
        <f t="shared" si="24"/>
        <v>0</v>
      </c>
      <c r="DR5" s="35">
        <f t="shared" si="25"/>
        <v>0</v>
      </c>
      <c r="DS5" s="34">
        <f t="shared" si="26"/>
        <v>2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2" t="str">
        <f t="shared" si="31"/>
        <v>-</v>
      </c>
      <c r="DZ5" s="14"/>
      <c r="EB5" s="14"/>
    </row>
    <row r="6" spans="3:132" ht="12.75">
      <c r="C6" s="14"/>
      <c r="D6" s="21">
        <f>classi!B83</f>
        <v>0</v>
      </c>
      <c r="E6" s="37"/>
      <c r="F6" s="23">
        <f>classi!C83</f>
        <v>0</v>
      </c>
      <c r="G6" s="23">
        <f>classi!D83</f>
        <v>0</v>
      </c>
      <c r="H6" s="238">
        <f>classi!G83</f>
        <v>0</v>
      </c>
      <c r="I6" s="229"/>
      <c r="J6" s="37"/>
      <c r="K6" s="37"/>
      <c r="L6" s="25">
        <v>0</v>
      </c>
      <c r="M6" s="25">
        <v>0</v>
      </c>
      <c r="N6" s="25">
        <v>0</v>
      </c>
      <c r="O6" s="25"/>
      <c r="P6" s="26">
        <f t="shared" si="0"/>
        <v>0</v>
      </c>
      <c r="Q6" s="25">
        <v>0</v>
      </c>
      <c r="R6" s="25">
        <v>0</v>
      </c>
      <c r="S6" s="25">
        <v>0</v>
      </c>
      <c r="T6" s="25"/>
      <c r="U6" s="26">
        <f t="shared" si="1"/>
        <v>0</v>
      </c>
      <c r="V6" s="25">
        <v>0</v>
      </c>
      <c r="W6" s="25">
        <v>0</v>
      </c>
      <c r="X6" s="25">
        <v>0</v>
      </c>
      <c r="Y6" s="25"/>
      <c r="Z6" s="26">
        <f t="shared" si="2"/>
        <v>0</v>
      </c>
      <c r="AA6" s="25">
        <v>0</v>
      </c>
      <c r="AB6" s="25">
        <v>0</v>
      </c>
      <c r="AC6" s="25">
        <v>0</v>
      </c>
      <c r="AD6" s="25"/>
      <c r="AE6" s="26">
        <f t="shared" si="3"/>
        <v>0</v>
      </c>
      <c r="AF6" s="25">
        <v>0</v>
      </c>
      <c r="AG6" s="25">
        <v>0</v>
      </c>
      <c r="AH6" s="25">
        <v>0</v>
      </c>
      <c r="AI6" s="25"/>
      <c r="AJ6" s="26">
        <f t="shared" si="4"/>
        <v>0</v>
      </c>
      <c r="AK6" s="25">
        <v>0</v>
      </c>
      <c r="AL6" s="25">
        <v>0</v>
      </c>
      <c r="AM6" s="25">
        <v>0</v>
      </c>
      <c r="AN6" s="25"/>
      <c r="AO6" s="26">
        <f t="shared" si="5"/>
        <v>0</v>
      </c>
      <c r="AP6" s="25">
        <v>0</v>
      </c>
      <c r="AQ6" s="25">
        <v>0</v>
      </c>
      <c r="AR6" s="25">
        <v>0</v>
      </c>
      <c r="AS6" s="25"/>
      <c r="AT6" s="26">
        <f t="shared" si="6"/>
        <v>0</v>
      </c>
      <c r="AU6" s="25">
        <v>0</v>
      </c>
      <c r="AV6" s="25">
        <v>0</v>
      </c>
      <c r="AW6" s="25">
        <v>0</v>
      </c>
      <c r="AX6" s="25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/>
      <c r="BD6" s="28"/>
      <c r="BE6" s="26">
        <f t="shared" si="9"/>
        <v>0</v>
      </c>
      <c r="BF6" s="29">
        <v>0</v>
      </c>
      <c r="BG6" s="29">
        <v>0</v>
      </c>
      <c r="BH6" s="29"/>
      <c r="BI6" s="29"/>
      <c r="BJ6" s="26">
        <f t="shared" si="10"/>
        <v>0</v>
      </c>
      <c r="BK6" s="29">
        <v>0</v>
      </c>
      <c r="BL6" s="29">
        <v>0</v>
      </c>
      <c r="BM6" s="29"/>
      <c r="BN6" s="29"/>
      <c r="BO6" s="26">
        <f t="shared" si="11"/>
        <v>0</v>
      </c>
      <c r="BP6" s="29">
        <v>0</v>
      </c>
      <c r="BQ6" s="29">
        <v>0</v>
      </c>
      <c r="BR6" s="29"/>
      <c r="BS6" s="29"/>
      <c r="BT6" s="26">
        <f t="shared" si="12"/>
        <v>0</v>
      </c>
      <c r="BU6" s="30">
        <v>0</v>
      </c>
      <c r="BV6" s="30">
        <v>0</v>
      </c>
      <c r="BW6" s="30"/>
      <c r="BX6" s="30"/>
      <c r="BY6" s="26">
        <f t="shared" si="13"/>
        <v>0</v>
      </c>
      <c r="BZ6" s="30">
        <v>0</v>
      </c>
      <c r="CA6" s="30">
        <v>0</v>
      </c>
      <c r="CB6" s="30"/>
      <c r="CC6" s="30"/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2"/>
      <c r="DC6" s="112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77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2</v>
      </c>
      <c r="DK6" s="81">
        <f t="shared" si="18"/>
        <v>0</v>
      </c>
      <c r="DL6" s="33">
        <f t="shared" si="19"/>
        <v>0</v>
      </c>
      <c r="DM6" s="34">
        <f t="shared" si="20"/>
        <v>2</v>
      </c>
      <c r="DN6" s="33">
        <f t="shared" si="21"/>
        <v>0</v>
      </c>
      <c r="DO6" s="33">
        <f t="shared" si="22"/>
        <v>0</v>
      </c>
      <c r="DP6" s="34">
        <f t="shared" si="23"/>
        <v>2</v>
      </c>
      <c r="DQ6" s="35">
        <f t="shared" si="24"/>
        <v>0</v>
      </c>
      <c r="DR6" s="35">
        <f t="shared" si="25"/>
        <v>0</v>
      </c>
      <c r="DS6" s="34">
        <f t="shared" si="26"/>
        <v>2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2" t="str">
        <f t="shared" si="31"/>
        <v>-</v>
      </c>
      <c r="DZ6" s="14"/>
      <c r="EB6" s="14"/>
    </row>
    <row r="7" spans="3:132" ht="12.75">
      <c r="C7" s="14"/>
      <c r="D7" s="21">
        <f>classi!B84</f>
        <v>0</v>
      </c>
      <c r="E7" s="37"/>
      <c r="F7" s="23">
        <f>classi!C84</f>
        <v>0</v>
      </c>
      <c r="G7" s="23">
        <f>classi!D84</f>
        <v>0</v>
      </c>
      <c r="H7" s="238">
        <f>classi!G84</f>
        <v>0</v>
      </c>
      <c r="I7" s="229"/>
      <c r="J7" s="37"/>
      <c r="K7" s="37"/>
      <c r="L7" s="25">
        <v>0</v>
      </c>
      <c r="M7" s="25">
        <v>0</v>
      </c>
      <c r="N7" s="25">
        <v>0</v>
      </c>
      <c r="O7" s="25"/>
      <c r="P7" s="26">
        <f t="shared" si="0"/>
        <v>0</v>
      </c>
      <c r="Q7" s="25">
        <v>0</v>
      </c>
      <c r="R7" s="25">
        <v>0</v>
      </c>
      <c r="S7" s="25">
        <v>0</v>
      </c>
      <c r="T7" s="25"/>
      <c r="U7" s="26">
        <f t="shared" si="1"/>
        <v>0</v>
      </c>
      <c r="V7" s="25">
        <v>0</v>
      </c>
      <c r="W7" s="25">
        <v>0</v>
      </c>
      <c r="X7" s="25">
        <v>0</v>
      </c>
      <c r="Y7" s="25"/>
      <c r="Z7" s="26">
        <f t="shared" si="2"/>
        <v>0</v>
      </c>
      <c r="AA7" s="25">
        <v>0</v>
      </c>
      <c r="AB7" s="25">
        <v>0</v>
      </c>
      <c r="AC7" s="25">
        <v>0</v>
      </c>
      <c r="AD7" s="25"/>
      <c r="AE7" s="26">
        <f t="shared" si="3"/>
        <v>0</v>
      </c>
      <c r="AF7" s="25">
        <v>0</v>
      </c>
      <c r="AG7" s="25">
        <v>0</v>
      </c>
      <c r="AH7" s="25">
        <v>0</v>
      </c>
      <c r="AI7" s="25"/>
      <c r="AJ7" s="26">
        <f t="shared" si="4"/>
        <v>0</v>
      </c>
      <c r="AK7" s="25">
        <v>0</v>
      </c>
      <c r="AL7" s="25">
        <v>0</v>
      </c>
      <c r="AM7" s="25">
        <v>0</v>
      </c>
      <c r="AN7" s="25"/>
      <c r="AO7" s="26">
        <f t="shared" si="5"/>
        <v>0</v>
      </c>
      <c r="AP7" s="25">
        <v>0</v>
      </c>
      <c r="AQ7" s="25">
        <v>0</v>
      </c>
      <c r="AR7" s="25">
        <v>0</v>
      </c>
      <c r="AS7" s="25"/>
      <c r="AT7" s="26">
        <f t="shared" si="6"/>
        <v>0</v>
      </c>
      <c r="AU7" s="25">
        <v>0</v>
      </c>
      <c r="AV7" s="25">
        <v>0</v>
      </c>
      <c r="AW7" s="25">
        <v>0</v>
      </c>
      <c r="AX7" s="25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/>
      <c r="BD7" s="28"/>
      <c r="BE7" s="26">
        <f t="shared" si="9"/>
        <v>0</v>
      </c>
      <c r="BF7" s="29">
        <v>0</v>
      </c>
      <c r="BG7" s="29">
        <v>0</v>
      </c>
      <c r="BH7" s="29"/>
      <c r="BI7" s="29"/>
      <c r="BJ7" s="26">
        <f t="shared" si="10"/>
        <v>0</v>
      </c>
      <c r="BK7" s="29">
        <v>0</v>
      </c>
      <c r="BL7" s="29">
        <v>0</v>
      </c>
      <c r="BM7" s="29"/>
      <c r="BN7" s="29"/>
      <c r="BO7" s="26">
        <f t="shared" si="11"/>
        <v>0</v>
      </c>
      <c r="BP7" s="29">
        <v>0</v>
      </c>
      <c r="BQ7" s="29">
        <v>0</v>
      </c>
      <c r="BR7" s="29"/>
      <c r="BS7" s="29"/>
      <c r="BT7" s="26">
        <f t="shared" si="12"/>
        <v>0</v>
      </c>
      <c r="BU7" s="30">
        <v>0</v>
      </c>
      <c r="BV7" s="30">
        <v>0</v>
      </c>
      <c r="BW7" s="30"/>
      <c r="BX7" s="30"/>
      <c r="BY7" s="26">
        <f t="shared" si="13"/>
        <v>0</v>
      </c>
      <c r="BZ7" s="30">
        <v>0</v>
      </c>
      <c r="CA7" s="30">
        <v>0.1</v>
      </c>
      <c r="CB7" s="30"/>
      <c r="CC7" s="30"/>
      <c r="CD7" s="108">
        <f t="shared" si="14"/>
        <v>0.05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2"/>
      <c r="DC7" s="112"/>
      <c r="DD7" s="176">
        <f t="shared" si="33"/>
        <v>0</v>
      </c>
      <c r="DE7" s="177">
        <f t="shared" si="33"/>
        <v>0.1</v>
      </c>
      <c r="DF7" s="177">
        <f t="shared" si="33"/>
        <v>0</v>
      </c>
      <c r="DG7" s="177">
        <f t="shared" si="32"/>
        <v>0</v>
      </c>
      <c r="DH7" s="31">
        <f t="shared" si="15"/>
        <v>0.05</v>
      </c>
      <c r="DI7" s="32">
        <f t="shared" si="16"/>
        <v>-0.05</v>
      </c>
      <c r="DJ7" s="88">
        <f t="shared" si="17"/>
        <v>20</v>
      </c>
      <c r="DK7" s="81">
        <f t="shared" si="18"/>
        <v>0</v>
      </c>
      <c r="DL7" s="33">
        <f t="shared" si="19"/>
        <v>-50</v>
      </c>
      <c r="DM7" s="34">
        <f t="shared" si="20"/>
        <v>20</v>
      </c>
      <c r="DN7" s="33">
        <f t="shared" si="21"/>
        <v>0</v>
      </c>
      <c r="DO7" s="33">
        <f t="shared" si="22"/>
        <v>-50000</v>
      </c>
      <c r="DP7" s="34">
        <f t="shared" si="23"/>
        <v>20</v>
      </c>
      <c r="DQ7" s="35">
        <f t="shared" si="24"/>
        <v>0</v>
      </c>
      <c r="DR7" s="35">
        <f t="shared" si="25"/>
        <v>-50000000</v>
      </c>
      <c r="DS7" s="34">
        <f t="shared" si="26"/>
        <v>20</v>
      </c>
      <c r="DT7" s="35">
        <f t="shared" si="27"/>
        <v>0</v>
      </c>
      <c r="DU7" s="35">
        <f t="shared" si="28"/>
        <v>-50000000000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-0.0003218884120171674</v>
      </c>
      <c r="DY7" s="82" t="str">
        <f t="shared" si="31"/>
        <v>-</v>
      </c>
      <c r="DZ7" s="14"/>
      <c r="EB7" s="14"/>
    </row>
    <row r="8" spans="3:132" ht="12.75">
      <c r="C8" s="14"/>
      <c r="D8" s="21">
        <f>classi!B85</f>
        <v>0</v>
      </c>
      <c r="E8" s="37"/>
      <c r="F8" s="23">
        <f>classi!C85</f>
        <v>0</v>
      </c>
      <c r="G8" s="23">
        <f>classi!D85</f>
        <v>0</v>
      </c>
      <c r="H8" s="238">
        <f>classi!G85</f>
        <v>0</v>
      </c>
      <c r="I8" s="229"/>
      <c r="J8" s="37"/>
      <c r="K8" s="37"/>
      <c r="L8" s="25">
        <v>0</v>
      </c>
      <c r="M8" s="25">
        <v>0</v>
      </c>
      <c r="N8" s="25">
        <v>0</v>
      </c>
      <c r="O8" s="25"/>
      <c r="P8" s="26">
        <f t="shared" si="0"/>
        <v>0</v>
      </c>
      <c r="Q8" s="25">
        <v>0</v>
      </c>
      <c r="R8" s="25">
        <v>0</v>
      </c>
      <c r="S8" s="25">
        <v>0</v>
      </c>
      <c r="T8" s="25"/>
      <c r="U8" s="26">
        <f t="shared" si="1"/>
        <v>0</v>
      </c>
      <c r="V8" s="25">
        <v>0</v>
      </c>
      <c r="W8" s="25">
        <v>0</v>
      </c>
      <c r="X8" s="25">
        <v>0</v>
      </c>
      <c r="Y8" s="25"/>
      <c r="Z8" s="26">
        <f t="shared" si="2"/>
        <v>0</v>
      </c>
      <c r="AA8" s="25">
        <v>0</v>
      </c>
      <c r="AB8" s="25">
        <v>0</v>
      </c>
      <c r="AC8" s="25">
        <v>0</v>
      </c>
      <c r="AD8" s="25"/>
      <c r="AE8" s="26">
        <f t="shared" si="3"/>
        <v>0</v>
      </c>
      <c r="AF8" s="25">
        <v>0</v>
      </c>
      <c r="AG8" s="25">
        <v>0</v>
      </c>
      <c r="AH8" s="25">
        <v>0</v>
      </c>
      <c r="AI8" s="25"/>
      <c r="AJ8" s="26">
        <f t="shared" si="4"/>
        <v>0</v>
      </c>
      <c r="AK8" s="25">
        <v>0</v>
      </c>
      <c r="AL8" s="25">
        <v>0</v>
      </c>
      <c r="AM8" s="25">
        <v>0</v>
      </c>
      <c r="AN8" s="25"/>
      <c r="AO8" s="26">
        <f t="shared" si="5"/>
        <v>0</v>
      </c>
      <c r="AP8" s="25">
        <v>0</v>
      </c>
      <c r="AQ8" s="25">
        <v>0</v>
      </c>
      <c r="AR8" s="25">
        <v>0</v>
      </c>
      <c r="AS8" s="25"/>
      <c r="AT8" s="26">
        <f t="shared" si="6"/>
        <v>0</v>
      </c>
      <c r="AU8" s="25">
        <v>0</v>
      </c>
      <c r="AV8" s="25">
        <v>0</v>
      </c>
      <c r="AW8" s="25">
        <v>0</v>
      </c>
      <c r="AX8" s="25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/>
      <c r="BD8" s="28"/>
      <c r="BE8" s="26">
        <f t="shared" si="9"/>
        <v>0</v>
      </c>
      <c r="BF8" s="29">
        <v>0</v>
      </c>
      <c r="BG8" s="29">
        <v>0</v>
      </c>
      <c r="BH8" s="29"/>
      <c r="BI8" s="29"/>
      <c r="BJ8" s="26">
        <f t="shared" si="10"/>
        <v>0</v>
      </c>
      <c r="BK8" s="29">
        <v>0</v>
      </c>
      <c r="BL8" s="29">
        <v>0</v>
      </c>
      <c r="BM8" s="29"/>
      <c r="BN8" s="29"/>
      <c r="BO8" s="26">
        <f t="shared" si="11"/>
        <v>0</v>
      </c>
      <c r="BP8" s="29">
        <v>0</v>
      </c>
      <c r="BQ8" s="29">
        <v>0</v>
      </c>
      <c r="BR8" s="29"/>
      <c r="BS8" s="29"/>
      <c r="BT8" s="26">
        <f t="shared" si="12"/>
        <v>0</v>
      </c>
      <c r="BU8" s="30">
        <v>0</v>
      </c>
      <c r="BV8" s="30">
        <v>0</v>
      </c>
      <c r="BW8" s="30"/>
      <c r="BX8" s="30"/>
      <c r="BY8" s="26">
        <f t="shared" si="13"/>
        <v>0</v>
      </c>
      <c r="BZ8" s="30">
        <v>0</v>
      </c>
      <c r="CA8" s="30">
        <v>0</v>
      </c>
      <c r="CB8" s="30"/>
      <c r="CC8" s="30"/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2"/>
      <c r="DC8" s="112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2</v>
      </c>
      <c r="DK8" s="81">
        <f t="shared" si="18"/>
        <v>0</v>
      </c>
      <c r="DL8" s="33">
        <f t="shared" si="19"/>
        <v>0</v>
      </c>
      <c r="DM8" s="34">
        <f t="shared" si="20"/>
        <v>2</v>
      </c>
      <c r="DN8" s="33">
        <f t="shared" si="21"/>
        <v>0</v>
      </c>
      <c r="DO8" s="33">
        <f t="shared" si="22"/>
        <v>0</v>
      </c>
      <c r="DP8" s="34">
        <f t="shared" si="23"/>
        <v>2</v>
      </c>
      <c r="DQ8" s="35">
        <f t="shared" si="24"/>
        <v>0</v>
      </c>
      <c r="DR8" s="35">
        <f t="shared" si="25"/>
        <v>0</v>
      </c>
      <c r="DS8" s="34">
        <f t="shared" si="26"/>
        <v>2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  <c r="EB8" s="14"/>
    </row>
    <row r="9" spans="3:132" ht="12.75">
      <c r="C9" s="14"/>
      <c r="D9" s="21">
        <f>classi!B86</f>
        <v>0</v>
      </c>
      <c r="E9" s="37"/>
      <c r="F9" s="23">
        <f>classi!C86</f>
        <v>0</v>
      </c>
      <c r="G9" s="23">
        <f>classi!D86</f>
        <v>0</v>
      </c>
      <c r="H9" s="238">
        <f>classi!G86</f>
        <v>0</v>
      </c>
      <c r="I9" s="229"/>
      <c r="J9" s="37"/>
      <c r="K9" s="37"/>
      <c r="L9" s="25">
        <v>0</v>
      </c>
      <c r="M9" s="25">
        <v>0</v>
      </c>
      <c r="N9" s="25">
        <v>0</v>
      </c>
      <c r="O9" s="25"/>
      <c r="P9" s="26">
        <f t="shared" si="0"/>
        <v>0</v>
      </c>
      <c r="Q9" s="25">
        <v>0</v>
      </c>
      <c r="R9" s="25">
        <v>0</v>
      </c>
      <c r="S9" s="25">
        <v>0</v>
      </c>
      <c r="T9" s="25"/>
      <c r="U9" s="26">
        <f t="shared" si="1"/>
        <v>0</v>
      </c>
      <c r="V9" s="25">
        <v>0</v>
      </c>
      <c r="W9" s="25">
        <v>0</v>
      </c>
      <c r="X9" s="25">
        <v>0</v>
      </c>
      <c r="Y9" s="25"/>
      <c r="Z9" s="26">
        <f t="shared" si="2"/>
        <v>0</v>
      </c>
      <c r="AA9" s="25">
        <v>0</v>
      </c>
      <c r="AB9" s="25">
        <v>0</v>
      </c>
      <c r="AC9" s="25">
        <v>0</v>
      </c>
      <c r="AD9" s="25"/>
      <c r="AE9" s="26">
        <f t="shared" si="3"/>
        <v>0</v>
      </c>
      <c r="AF9" s="25">
        <v>0</v>
      </c>
      <c r="AG9" s="25">
        <v>0</v>
      </c>
      <c r="AH9" s="25">
        <v>0</v>
      </c>
      <c r="AI9" s="25"/>
      <c r="AJ9" s="26">
        <f t="shared" si="4"/>
        <v>0</v>
      </c>
      <c r="AK9" s="25">
        <v>0</v>
      </c>
      <c r="AL9" s="25">
        <v>0</v>
      </c>
      <c r="AM9" s="25">
        <v>0</v>
      </c>
      <c r="AN9" s="25"/>
      <c r="AO9" s="26">
        <f t="shared" si="5"/>
        <v>0</v>
      </c>
      <c r="AP9" s="25">
        <v>0</v>
      </c>
      <c r="AQ9" s="25">
        <v>0</v>
      </c>
      <c r="AR9" s="25">
        <v>0</v>
      </c>
      <c r="AS9" s="25"/>
      <c r="AT9" s="26">
        <f t="shared" si="6"/>
        <v>0</v>
      </c>
      <c r="AU9" s="25">
        <v>0</v>
      </c>
      <c r="AV9" s="25">
        <v>0</v>
      </c>
      <c r="AW9" s="25">
        <v>0</v>
      </c>
      <c r="AX9" s="25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/>
      <c r="BD9" s="28"/>
      <c r="BE9" s="26">
        <f t="shared" si="9"/>
        <v>0</v>
      </c>
      <c r="BF9" s="29">
        <v>0</v>
      </c>
      <c r="BG9" s="29">
        <v>0</v>
      </c>
      <c r="BH9" s="29"/>
      <c r="BI9" s="29"/>
      <c r="BJ9" s="26">
        <f t="shared" si="10"/>
        <v>0</v>
      </c>
      <c r="BK9" s="29">
        <v>0</v>
      </c>
      <c r="BL9" s="29">
        <v>0</v>
      </c>
      <c r="BM9" s="29"/>
      <c r="BN9" s="29"/>
      <c r="BO9" s="26">
        <f t="shared" si="11"/>
        <v>0</v>
      </c>
      <c r="BP9" s="29">
        <v>0</v>
      </c>
      <c r="BQ9" s="29">
        <v>0</v>
      </c>
      <c r="BR9" s="29"/>
      <c r="BS9" s="29"/>
      <c r="BT9" s="26">
        <f t="shared" si="12"/>
        <v>0</v>
      </c>
      <c r="BU9" s="30">
        <v>0</v>
      </c>
      <c r="BV9" s="30">
        <v>0</v>
      </c>
      <c r="BW9" s="30"/>
      <c r="BX9" s="30"/>
      <c r="BY9" s="26">
        <f t="shared" si="13"/>
        <v>0</v>
      </c>
      <c r="BZ9" s="30">
        <v>0</v>
      </c>
      <c r="CA9" s="30">
        <v>0</v>
      </c>
      <c r="CB9" s="30"/>
      <c r="CC9" s="30"/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2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2</v>
      </c>
      <c r="DK9" s="81">
        <f t="shared" si="18"/>
        <v>0</v>
      </c>
      <c r="DL9" s="33">
        <f t="shared" si="19"/>
        <v>0</v>
      </c>
      <c r="DM9" s="34">
        <f t="shared" si="20"/>
        <v>2</v>
      </c>
      <c r="DN9" s="33">
        <f t="shared" si="21"/>
        <v>0</v>
      </c>
      <c r="DO9" s="33">
        <f t="shared" si="22"/>
        <v>0</v>
      </c>
      <c r="DP9" s="34">
        <f t="shared" si="23"/>
        <v>2</v>
      </c>
      <c r="DQ9" s="35">
        <f t="shared" si="24"/>
        <v>0</v>
      </c>
      <c r="DR9" s="35">
        <f t="shared" si="25"/>
        <v>0</v>
      </c>
      <c r="DS9" s="34">
        <f t="shared" si="26"/>
        <v>2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  <c r="EB9" s="14"/>
    </row>
    <row r="10" spans="3:132" ht="12.75">
      <c r="C10" s="14"/>
      <c r="D10" s="21">
        <f>classi!B87</f>
        <v>0</v>
      </c>
      <c r="E10" s="37"/>
      <c r="F10" s="23">
        <f>classi!C87</f>
        <v>0</v>
      </c>
      <c r="G10" s="23">
        <f>classi!D87</f>
        <v>0</v>
      </c>
      <c r="H10" s="238">
        <f>classi!G87</f>
        <v>0</v>
      </c>
      <c r="I10" s="229"/>
      <c r="J10" s="37"/>
      <c r="K10" s="37"/>
      <c r="L10" s="25">
        <v>0</v>
      </c>
      <c r="M10" s="25">
        <v>0</v>
      </c>
      <c r="N10" s="25">
        <v>0</v>
      </c>
      <c r="O10" s="25"/>
      <c r="P10" s="26">
        <f t="shared" si="0"/>
        <v>0</v>
      </c>
      <c r="Q10" s="25">
        <v>0</v>
      </c>
      <c r="R10" s="25">
        <v>0</v>
      </c>
      <c r="S10" s="25">
        <v>0</v>
      </c>
      <c r="T10" s="25"/>
      <c r="U10" s="26">
        <f t="shared" si="1"/>
        <v>0</v>
      </c>
      <c r="V10" s="25">
        <v>0</v>
      </c>
      <c r="W10" s="25">
        <v>0</v>
      </c>
      <c r="X10" s="25">
        <v>0</v>
      </c>
      <c r="Y10" s="25"/>
      <c r="Z10" s="26">
        <f t="shared" si="2"/>
        <v>0</v>
      </c>
      <c r="AA10" s="25">
        <v>0</v>
      </c>
      <c r="AB10" s="25">
        <v>0</v>
      </c>
      <c r="AC10" s="25">
        <v>0</v>
      </c>
      <c r="AD10" s="25"/>
      <c r="AE10" s="26">
        <f t="shared" si="3"/>
        <v>0</v>
      </c>
      <c r="AF10" s="25">
        <v>0</v>
      </c>
      <c r="AG10" s="25">
        <v>0</v>
      </c>
      <c r="AH10" s="25">
        <v>0</v>
      </c>
      <c r="AI10" s="25"/>
      <c r="AJ10" s="26">
        <f t="shared" si="4"/>
        <v>0</v>
      </c>
      <c r="AK10" s="25">
        <v>0</v>
      </c>
      <c r="AL10" s="25">
        <v>0</v>
      </c>
      <c r="AM10" s="25">
        <v>0</v>
      </c>
      <c r="AN10" s="25"/>
      <c r="AO10" s="26">
        <f t="shared" si="5"/>
        <v>0</v>
      </c>
      <c r="AP10" s="25">
        <v>0</v>
      </c>
      <c r="AQ10" s="25">
        <v>0</v>
      </c>
      <c r="AR10" s="25">
        <v>0</v>
      </c>
      <c r="AS10" s="25"/>
      <c r="AT10" s="26">
        <f t="shared" si="6"/>
        <v>0</v>
      </c>
      <c r="AU10" s="25">
        <v>0</v>
      </c>
      <c r="AV10" s="25">
        <v>0</v>
      </c>
      <c r="AW10" s="25">
        <v>0</v>
      </c>
      <c r="AX10" s="25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/>
      <c r="BD10" s="28"/>
      <c r="BE10" s="26">
        <f t="shared" si="9"/>
        <v>0</v>
      </c>
      <c r="BF10" s="29">
        <v>0</v>
      </c>
      <c r="BG10" s="29">
        <v>0</v>
      </c>
      <c r="BH10" s="29"/>
      <c r="BI10" s="29"/>
      <c r="BJ10" s="26">
        <f t="shared" si="10"/>
        <v>0</v>
      </c>
      <c r="BK10" s="29">
        <v>0</v>
      </c>
      <c r="BL10" s="29">
        <v>0</v>
      </c>
      <c r="BM10" s="29"/>
      <c r="BN10" s="29"/>
      <c r="BO10" s="26">
        <f t="shared" si="11"/>
        <v>0</v>
      </c>
      <c r="BP10" s="29">
        <v>0</v>
      </c>
      <c r="BQ10" s="29">
        <v>0</v>
      </c>
      <c r="BR10" s="29"/>
      <c r="BS10" s="29"/>
      <c r="BT10" s="26">
        <f t="shared" si="12"/>
        <v>0</v>
      </c>
      <c r="BU10" s="30">
        <v>0</v>
      </c>
      <c r="BV10" s="30">
        <v>0</v>
      </c>
      <c r="BW10" s="30"/>
      <c r="BX10" s="30"/>
      <c r="BY10" s="26">
        <f t="shared" si="13"/>
        <v>0</v>
      </c>
      <c r="BZ10" s="30">
        <v>0</v>
      </c>
      <c r="CA10" s="30">
        <v>0</v>
      </c>
      <c r="CB10" s="30"/>
      <c r="CC10" s="30"/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2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2</v>
      </c>
      <c r="DK10" s="81">
        <f t="shared" si="18"/>
        <v>0</v>
      </c>
      <c r="DL10" s="33">
        <f t="shared" si="19"/>
        <v>0</v>
      </c>
      <c r="DM10" s="34">
        <f t="shared" si="20"/>
        <v>2</v>
      </c>
      <c r="DN10" s="33">
        <f t="shared" si="21"/>
        <v>0</v>
      </c>
      <c r="DO10" s="33">
        <f t="shared" si="22"/>
        <v>0</v>
      </c>
      <c r="DP10" s="34">
        <f t="shared" si="23"/>
        <v>2</v>
      </c>
      <c r="DQ10" s="35">
        <f t="shared" si="24"/>
        <v>0</v>
      </c>
      <c r="DR10" s="35">
        <f t="shared" si="25"/>
        <v>0</v>
      </c>
      <c r="DS10" s="34">
        <f t="shared" si="26"/>
        <v>2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  <c r="EB10" s="14"/>
    </row>
    <row r="11" spans="3:132" ht="12.75">
      <c r="C11" s="14"/>
      <c r="D11" s="21">
        <f>classi!B88</f>
        <v>0</v>
      </c>
      <c r="E11" s="37"/>
      <c r="F11" s="23">
        <f>classi!C88</f>
        <v>0</v>
      </c>
      <c r="G11" s="23">
        <f>classi!D88</f>
        <v>0</v>
      </c>
      <c r="H11" s="238">
        <f>classi!G88</f>
        <v>0</v>
      </c>
      <c r="I11" s="229"/>
      <c r="J11" s="37"/>
      <c r="K11" s="37"/>
      <c r="L11" s="25">
        <v>0</v>
      </c>
      <c r="M11" s="25">
        <v>0</v>
      </c>
      <c r="N11" s="25">
        <v>0</v>
      </c>
      <c r="O11" s="25"/>
      <c r="P11" s="26">
        <f t="shared" si="0"/>
        <v>0</v>
      </c>
      <c r="Q11" s="25">
        <v>0</v>
      </c>
      <c r="R11" s="25">
        <v>0</v>
      </c>
      <c r="S11" s="25">
        <v>0</v>
      </c>
      <c r="T11" s="25"/>
      <c r="U11" s="26">
        <f t="shared" si="1"/>
        <v>0</v>
      </c>
      <c r="V11" s="25">
        <v>0</v>
      </c>
      <c r="W11" s="25">
        <v>0</v>
      </c>
      <c r="X11" s="25">
        <v>0</v>
      </c>
      <c r="Y11" s="25"/>
      <c r="Z11" s="26">
        <f t="shared" si="2"/>
        <v>0</v>
      </c>
      <c r="AA11" s="25">
        <v>0</v>
      </c>
      <c r="AB11" s="25">
        <v>0</v>
      </c>
      <c r="AC11" s="25">
        <v>0</v>
      </c>
      <c r="AD11" s="25"/>
      <c r="AE11" s="26">
        <f t="shared" si="3"/>
        <v>0</v>
      </c>
      <c r="AF11" s="25">
        <v>0</v>
      </c>
      <c r="AG11" s="25">
        <v>0</v>
      </c>
      <c r="AH11" s="25">
        <v>0</v>
      </c>
      <c r="AI11" s="25"/>
      <c r="AJ11" s="26">
        <f t="shared" si="4"/>
        <v>0</v>
      </c>
      <c r="AK11" s="25">
        <v>0</v>
      </c>
      <c r="AL11" s="25">
        <v>0</v>
      </c>
      <c r="AM11" s="25">
        <v>0</v>
      </c>
      <c r="AN11" s="25"/>
      <c r="AO11" s="26">
        <f t="shared" si="5"/>
        <v>0</v>
      </c>
      <c r="AP11" s="25">
        <v>0</v>
      </c>
      <c r="AQ11" s="25">
        <v>0</v>
      </c>
      <c r="AR11" s="25">
        <v>0</v>
      </c>
      <c r="AS11" s="25"/>
      <c r="AT11" s="26">
        <f t="shared" si="6"/>
        <v>0</v>
      </c>
      <c r="AU11" s="25">
        <v>0</v>
      </c>
      <c r="AV11" s="25">
        <v>0</v>
      </c>
      <c r="AW11" s="25">
        <v>0</v>
      </c>
      <c r="AX11" s="25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/>
      <c r="BD11" s="28"/>
      <c r="BE11" s="26">
        <f t="shared" si="9"/>
        <v>0</v>
      </c>
      <c r="BF11" s="29">
        <v>0</v>
      </c>
      <c r="BG11" s="29">
        <v>0</v>
      </c>
      <c r="BH11" s="29"/>
      <c r="BI11" s="29"/>
      <c r="BJ11" s="26">
        <f t="shared" si="10"/>
        <v>0</v>
      </c>
      <c r="BK11" s="29">
        <v>0</v>
      </c>
      <c r="BL11" s="29">
        <v>0</v>
      </c>
      <c r="BM11" s="29"/>
      <c r="BN11" s="29"/>
      <c r="BO11" s="26">
        <f t="shared" si="11"/>
        <v>0</v>
      </c>
      <c r="BP11" s="29">
        <v>0</v>
      </c>
      <c r="BQ11" s="29">
        <v>0</v>
      </c>
      <c r="BR11" s="29"/>
      <c r="BS11" s="29"/>
      <c r="BT11" s="26">
        <f t="shared" si="12"/>
        <v>0</v>
      </c>
      <c r="BU11" s="30">
        <v>0</v>
      </c>
      <c r="BV11" s="30">
        <v>0</v>
      </c>
      <c r="BW11" s="30"/>
      <c r="BX11" s="30"/>
      <c r="BY11" s="26">
        <f t="shared" si="13"/>
        <v>0</v>
      </c>
      <c r="BZ11" s="30">
        <v>0</v>
      </c>
      <c r="CA11" s="30">
        <v>0</v>
      </c>
      <c r="CB11" s="30"/>
      <c r="CC11" s="30"/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2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2</v>
      </c>
      <c r="DK11" s="81">
        <f t="shared" si="18"/>
        <v>0</v>
      </c>
      <c r="DL11" s="33">
        <f t="shared" si="19"/>
        <v>0</v>
      </c>
      <c r="DM11" s="34">
        <f t="shared" si="20"/>
        <v>2</v>
      </c>
      <c r="DN11" s="33">
        <f t="shared" si="21"/>
        <v>0</v>
      </c>
      <c r="DO11" s="33">
        <f t="shared" si="22"/>
        <v>0</v>
      </c>
      <c r="DP11" s="34">
        <f t="shared" si="23"/>
        <v>2</v>
      </c>
      <c r="DQ11" s="35">
        <f t="shared" si="24"/>
        <v>0</v>
      </c>
      <c r="DR11" s="35">
        <f t="shared" si="25"/>
        <v>0</v>
      </c>
      <c r="DS11" s="34">
        <f t="shared" si="26"/>
        <v>2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  <c r="EB11" s="14"/>
    </row>
    <row r="12" spans="3:132" ht="12.75">
      <c r="C12" s="14"/>
      <c r="D12" s="21">
        <f>classi!B89</f>
        <v>0</v>
      </c>
      <c r="E12" s="37"/>
      <c r="F12" s="23">
        <f>classi!C89</f>
        <v>0</v>
      </c>
      <c r="G12" s="23">
        <f>classi!D89</f>
        <v>0</v>
      </c>
      <c r="H12" s="238">
        <f>classi!G89</f>
        <v>0</v>
      </c>
      <c r="I12" s="229"/>
      <c r="J12" s="37"/>
      <c r="K12" s="37"/>
      <c r="L12" s="25">
        <v>0</v>
      </c>
      <c r="M12" s="25">
        <v>0</v>
      </c>
      <c r="N12" s="25">
        <v>0</v>
      </c>
      <c r="O12" s="25"/>
      <c r="P12" s="26">
        <f t="shared" si="0"/>
        <v>0</v>
      </c>
      <c r="Q12" s="25">
        <v>0</v>
      </c>
      <c r="R12" s="25">
        <v>0</v>
      </c>
      <c r="S12" s="25">
        <v>0</v>
      </c>
      <c r="T12" s="25"/>
      <c r="U12" s="26">
        <f t="shared" si="1"/>
        <v>0</v>
      </c>
      <c r="V12" s="25">
        <v>0</v>
      </c>
      <c r="W12" s="25">
        <v>0</v>
      </c>
      <c r="X12" s="25">
        <v>0</v>
      </c>
      <c r="Y12" s="25"/>
      <c r="Z12" s="26">
        <f t="shared" si="2"/>
        <v>0</v>
      </c>
      <c r="AA12" s="25">
        <v>0</v>
      </c>
      <c r="AB12" s="25">
        <v>0</v>
      </c>
      <c r="AC12" s="25">
        <v>0</v>
      </c>
      <c r="AD12" s="25"/>
      <c r="AE12" s="26">
        <f t="shared" si="3"/>
        <v>0</v>
      </c>
      <c r="AF12" s="25">
        <v>0</v>
      </c>
      <c r="AG12" s="25">
        <v>0</v>
      </c>
      <c r="AH12" s="25">
        <v>0</v>
      </c>
      <c r="AI12" s="25"/>
      <c r="AJ12" s="26">
        <f t="shared" si="4"/>
        <v>0</v>
      </c>
      <c r="AK12" s="25">
        <v>0</v>
      </c>
      <c r="AL12" s="25">
        <v>0</v>
      </c>
      <c r="AM12" s="25">
        <v>0</v>
      </c>
      <c r="AN12" s="25"/>
      <c r="AO12" s="26">
        <f t="shared" si="5"/>
        <v>0</v>
      </c>
      <c r="AP12" s="25">
        <v>0</v>
      </c>
      <c r="AQ12" s="25">
        <v>0</v>
      </c>
      <c r="AR12" s="25">
        <v>0</v>
      </c>
      <c r="AS12" s="25"/>
      <c r="AT12" s="26">
        <f t="shared" si="6"/>
        <v>0</v>
      </c>
      <c r="AU12" s="25">
        <v>0</v>
      </c>
      <c r="AV12" s="25">
        <v>0</v>
      </c>
      <c r="AW12" s="25">
        <v>0</v>
      </c>
      <c r="AX12" s="25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/>
      <c r="BD12" s="28"/>
      <c r="BE12" s="26">
        <f t="shared" si="9"/>
        <v>0</v>
      </c>
      <c r="BF12" s="29">
        <v>0</v>
      </c>
      <c r="BG12" s="29">
        <v>0</v>
      </c>
      <c r="BH12" s="29"/>
      <c r="BI12" s="29"/>
      <c r="BJ12" s="26">
        <f t="shared" si="10"/>
        <v>0</v>
      </c>
      <c r="BK12" s="29">
        <v>0</v>
      </c>
      <c r="BL12" s="29">
        <v>0</v>
      </c>
      <c r="BM12" s="29"/>
      <c r="BN12" s="29"/>
      <c r="BO12" s="26">
        <f t="shared" si="11"/>
        <v>0</v>
      </c>
      <c r="BP12" s="29">
        <v>0</v>
      </c>
      <c r="BQ12" s="29">
        <v>0</v>
      </c>
      <c r="BR12" s="29"/>
      <c r="BS12" s="29"/>
      <c r="BT12" s="26">
        <f t="shared" si="12"/>
        <v>0</v>
      </c>
      <c r="BU12" s="30">
        <v>0</v>
      </c>
      <c r="BV12" s="30">
        <v>0</v>
      </c>
      <c r="BW12" s="30"/>
      <c r="BX12" s="30"/>
      <c r="BY12" s="26">
        <f t="shared" si="13"/>
        <v>0</v>
      </c>
      <c r="BZ12" s="30">
        <v>0</v>
      </c>
      <c r="CA12" s="30">
        <v>0</v>
      </c>
      <c r="CB12" s="30"/>
      <c r="CC12" s="30"/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2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2</v>
      </c>
      <c r="DK12" s="81">
        <f t="shared" si="18"/>
        <v>0</v>
      </c>
      <c r="DL12" s="33">
        <f t="shared" si="19"/>
        <v>0</v>
      </c>
      <c r="DM12" s="34">
        <f t="shared" si="20"/>
        <v>2</v>
      </c>
      <c r="DN12" s="33">
        <f t="shared" si="21"/>
        <v>0</v>
      </c>
      <c r="DO12" s="33">
        <f t="shared" si="22"/>
        <v>0</v>
      </c>
      <c r="DP12" s="34">
        <f t="shared" si="23"/>
        <v>2</v>
      </c>
      <c r="DQ12" s="35">
        <f t="shared" si="24"/>
        <v>0</v>
      </c>
      <c r="DR12" s="35">
        <f t="shared" si="25"/>
        <v>0</v>
      </c>
      <c r="DS12" s="34">
        <f t="shared" si="26"/>
        <v>2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  <c r="EB12" s="14"/>
    </row>
    <row r="13" spans="3:132" ht="12.75">
      <c r="C13" s="14"/>
      <c r="D13" s="21">
        <f>classi!B90</f>
        <v>0</v>
      </c>
      <c r="E13" s="37"/>
      <c r="F13" s="23">
        <f>classi!C90</f>
        <v>0</v>
      </c>
      <c r="G13" s="23">
        <f>classi!D90</f>
        <v>0</v>
      </c>
      <c r="H13" s="238">
        <f>classi!G90</f>
        <v>0</v>
      </c>
      <c r="I13" s="229"/>
      <c r="J13" s="37"/>
      <c r="K13" s="37"/>
      <c r="L13" s="25">
        <v>0</v>
      </c>
      <c r="M13" s="25">
        <v>0</v>
      </c>
      <c r="N13" s="25">
        <v>0</v>
      </c>
      <c r="O13" s="25"/>
      <c r="P13" s="26">
        <f t="shared" si="0"/>
        <v>0</v>
      </c>
      <c r="Q13" s="25">
        <v>0</v>
      </c>
      <c r="R13" s="25">
        <v>0</v>
      </c>
      <c r="S13" s="25">
        <v>0</v>
      </c>
      <c r="T13" s="25"/>
      <c r="U13" s="26">
        <f t="shared" si="1"/>
        <v>0</v>
      </c>
      <c r="V13" s="25">
        <v>0</v>
      </c>
      <c r="W13" s="25">
        <v>0</v>
      </c>
      <c r="X13" s="25">
        <v>0</v>
      </c>
      <c r="Y13" s="25"/>
      <c r="Z13" s="26">
        <f t="shared" si="2"/>
        <v>0</v>
      </c>
      <c r="AA13" s="25">
        <v>0</v>
      </c>
      <c r="AB13" s="25">
        <v>0</v>
      </c>
      <c r="AC13" s="25">
        <v>0</v>
      </c>
      <c r="AD13" s="25"/>
      <c r="AE13" s="26">
        <f t="shared" si="3"/>
        <v>0</v>
      </c>
      <c r="AF13" s="25">
        <v>0</v>
      </c>
      <c r="AG13" s="25">
        <v>0</v>
      </c>
      <c r="AH13" s="25">
        <v>0</v>
      </c>
      <c r="AI13" s="25"/>
      <c r="AJ13" s="26">
        <f t="shared" si="4"/>
        <v>0</v>
      </c>
      <c r="AK13" s="25">
        <v>0</v>
      </c>
      <c r="AL13" s="25">
        <v>0</v>
      </c>
      <c r="AM13" s="25">
        <v>0</v>
      </c>
      <c r="AN13" s="25"/>
      <c r="AO13" s="26">
        <f t="shared" si="5"/>
        <v>0</v>
      </c>
      <c r="AP13" s="25">
        <v>0</v>
      </c>
      <c r="AQ13" s="25">
        <v>0</v>
      </c>
      <c r="AR13" s="25">
        <v>0</v>
      </c>
      <c r="AS13" s="25"/>
      <c r="AT13" s="26">
        <f t="shared" si="6"/>
        <v>0</v>
      </c>
      <c r="AU13" s="25">
        <v>0</v>
      </c>
      <c r="AV13" s="25">
        <v>0</v>
      </c>
      <c r="AW13" s="25">
        <v>0</v>
      </c>
      <c r="AX13" s="25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/>
      <c r="BD13" s="28"/>
      <c r="BE13" s="26">
        <f t="shared" si="9"/>
        <v>0</v>
      </c>
      <c r="BF13" s="29">
        <v>0</v>
      </c>
      <c r="BG13" s="29">
        <v>0</v>
      </c>
      <c r="BH13" s="29"/>
      <c r="BI13" s="29"/>
      <c r="BJ13" s="26">
        <f t="shared" si="10"/>
        <v>0</v>
      </c>
      <c r="BK13" s="29">
        <v>0</v>
      </c>
      <c r="BL13" s="29">
        <v>0</v>
      </c>
      <c r="BM13" s="29"/>
      <c r="BN13" s="29"/>
      <c r="BO13" s="26">
        <f t="shared" si="11"/>
        <v>0</v>
      </c>
      <c r="BP13" s="29">
        <v>0</v>
      </c>
      <c r="BQ13" s="29">
        <v>0</v>
      </c>
      <c r="BR13" s="29"/>
      <c r="BS13" s="29"/>
      <c r="BT13" s="26">
        <f t="shared" si="12"/>
        <v>0</v>
      </c>
      <c r="BU13" s="30">
        <v>0</v>
      </c>
      <c r="BV13" s="30">
        <v>0</v>
      </c>
      <c r="BW13" s="30"/>
      <c r="BX13" s="30"/>
      <c r="BY13" s="26">
        <f t="shared" si="13"/>
        <v>0</v>
      </c>
      <c r="BZ13" s="30">
        <v>0</v>
      </c>
      <c r="CA13" s="30">
        <v>0</v>
      </c>
      <c r="CB13" s="30"/>
      <c r="CC13" s="30"/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2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2</v>
      </c>
      <c r="DK13" s="81">
        <f t="shared" si="18"/>
        <v>0</v>
      </c>
      <c r="DL13" s="33">
        <f t="shared" si="19"/>
        <v>0</v>
      </c>
      <c r="DM13" s="34">
        <f t="shared" si="20"/>
        <v>2</v>
      </c>
      <c r="DN13" s="33">
        <f t="shared" si="21"/>
        <v>0</v>
      </c>
      <c r="DO13" s="33">
        <f t="shared" si="22"/>
        <v>0</v>
      </c>
      <c r="DP13" s="34">
        <f t="shared" si="23"/>
        <v>2</v>
      </c>
      <c r="DQ13" s="35">
        <f t="shared" si="24"/>
        <v>0</v>
      </c>
      <c r="DR13" s="35">
        <f t="shared" si="25"/>
        <v>0</v>
      </c>
      <c r="DS13" s="34">
        <f t="shared" si="26"/>
        <v>2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  <c r="EB13" s="14"/>
    </row>
    <row r="14" spans="3:132" ht="12.75">
      <c r="C14" s="14"/>
      <c r="D14" s="21">
        <f>classi!B91</f>
        <v>0</v>
      </c>
      <c r="E14" s="37"/>
      <c r="F14" s="23">
        <f>classi!C91</f>
        <v>0</v>
      </c>
      <c r="G14" s="23">
        <f>classi!D91</f>
        <v>0</v>
      </c>
      <c r="H14" s="238">
        <f>classi!G91</f>
        <v>0</v>
      </c>
      <c r="I14" s="229"/>
      <c r="J14" s="37"/>
      <c r="K14" s="37"/>
      <c r="L14" s="25">
        <v>0</v>
      </c>
      <c r="M14" s="25">
        <v>0</v>
      </c>
      <c r="N14" s="25">
        <v>0</v>
      </c>
      <c r="O14" s="25"/>
      <c r="P14" s="26">
        <f t="shared" si="0"/>
        <v>0</v>
      </c>
      <c r="Q14" s="25">
        <v>0</v>
      </c>
      <c r="R14" s="25">
        <v>0</v>
      </c>
      <c r="S14" s="25">
        <v>0</v>
      </c>
      <c r="T14" s="25"/>
      <c r="U14" s="26">
        <f t="shared" si="1"/>
        <v>0</v>
      </c>
      <c r="V14" s="25">
        <v>0</v>
      </c>
      <c r="W14" s="25">
        <v>0</v>
      </c>
      <c r="X14" s="25">
        <v>0</v>
      </c>
      <c r="Y14" s="25"/>
      <c r="Z14" s="26">
        <f t="shared" si="2"/>
        <v>0</v>
      </c>
      <c r="AA14" s="25">
        <v>0</v>
      </c>
      <c r="AB14" s="25">
        <v>0</v>
      </c>
      <c r="AC14" s="25">
        <v>0</v>
      </c>
      <c r="AD14" s="25"/>
      <c r="AE14" s="26">
        <f t="shared" si="3"/>
        <v>0</v>
      </c>
      <c r="AF14" s="25">
        <v>0</v>
      </c>
      <c r="AG14" s="25">
        <v>0</v>
      </c>
      <c r="AH14" s="25">
        <v>0</v>
      </c>
      <c r="AI14" s="25"/>
      <c r="AJ14" s="26">
        <f t="shared" si="4"/>
        <v>0</v>
      </c>
      <c r="AK14" s="25">
        <v>0</v>
      </c>
      <c r="AL14" s="25">
        <v>0</v>
      </c>
      <c r="AM14" s="25">
        <v>0</v>
      </c>
      <c r="AN14" s="25"/>
      <c r="AO14" s="26">
        <f t="shared" si="5"/>
        <v>0</v>
      </c>
      <c r="AP14" s="25">
        <v>0</v>
      </c>
      <c r="AQ14" s="25">
        <v>0</v>
      </c>
      <c r="AR14" s="25">
        <v>0</v>
      </c>
      <c r="AS14" s="25"/>
      <c r="AT14" s="26">
        <f t="shared" si="6"/>
        <v>0</v>
      </c>
      <c r="AU14" s="25">
        <v>0</v>
      </c>
      <c r="AV14" s="25">
        <v>0</v>
      </c>
      <c r="AW14" s="25">
        <v>0</v>
      </c>
      <c r="AX14" s="25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/>
      <c r="BD14" s="28"/>
      <c r="BE14" s="26">
        <f t="shared" si="9"/>
        <v>0</v>
      </c>
      <c r="BF14" s="29">
        <v>0</v>
      </c>
      <c r="BG14" s="29">
        <v>0</v>
      </c>
      <c r="BH14" s="29"/>
      <c r="BI14" s="29"/>
      <c r="BJ14" s="26">
        <f t="shared" si="10"/>
        <v>0</v>
      </c>
      <c r="BK14" s="29">
        <v>0</v>
      </c>
      <c r="BL14" s="29">
        <v>0</v>
      </c>
      <c r="BM14" s="29"/>
      <c r="BN14" s="29"/>
      <c r="BO14" s="26">
        <f t="shared" si="11"/>
        <v>0</v>
      </c>
      <c r="BP14" s="29">
        <v>0</v>
      </c>
      <c r="BQ14" s="29">
        <v>0</v>
      </c>
      <c r="BR14" s="29"/>
      <c r="BS14" s="29"/>
      <c r="BT14" s="26">
        <f t="shared" si="12"/>
        <v>0</v>
      </c>
      <c r="BU14" s="30">
        <v>0</v>
      </c>
      <c r="BV14" s="30">
        <v>0</v>
      </c>
      <c r="BW14" s="30"/>
      <c r="BX14" s="30"/>
      <c r="BY14" s="26">
        <f t="shared" si="13"/>
        <v>0</v>
      </c>
      <c r="BZ14" s="30">
        <v>0</v>
      </c>
      <c r="CA14" s="30">
        <v>0</v>
      </c>
      <c r="CB14" s="30"/>
      <c r="CC14" s="30"/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2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2</v>
      </c>
      <c r="DK14" s="81">
        <f t="shared" si="18"/>
        <v>0</v>
      </c>
      <c r="DL14" s="33">
        <f t="shared" si="19"/>
        <v>0</v>
      </c>
      <c r="DM14" s="34">
        <f t="shared" si="20"/>
        <v>2</v>
      </c>
      <c r="DN14" s="33">
        <f t="shared" si="21"/>
        <v>0</v>
      </c>
      <c r="DO14" s="33">
        <f t="shared" si="22"/>
        <v>0</v>
      </c>
      <c r="DP14" s="34">
        <f t="shared" si="23"/>
        <v>2</v>
      </c>
      <c r="DQ14" s="35">
        <f t="shared" si="24"/>
        <v>0</v>
      </c>
      <c r="DR14" s="35">
        <f t="shared" si="25"/>
        <v>0</v>
      </c>
      <c r="DS14" s="34">
        <f t="shared" si="26"/>
        <v>2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  <c r="EB14" s="14"/>
    </row>
    <row r="15" spans="3:132" ht="12.75">
      <c r="C15" s="14"/>
      <c r="D15" s="21">
        <f>classi!B92</f>
        <v>0</v>
      </c>
      <c r="E15" s="37"/>
      <c r="F15" s="23">
        <f>classi!C92</f>
        <v>0</v>
      </c>
      <c r="G15" s="23">
        <f>classi!D92</f>
        <v>0</v>
      </c>
      <c r="H15" s="238">
        <f>classi!G92</f>
        <v>0</v>
      </c>
      <c r="I15" s="229"/>
      <c r="J15" s="37"/>
      <c r="K15" s="37"/>
      <c r="L15" s="25">
        <v>0</v>
      </c>
      <c r="M15" s="25">
        <v>0</v>
      </c>
      <c r="N15" s="25">
        <v>0</v>
      </c>
      <c r="O15" s="25">
        <v>0</v>
      </c>
      <c r="P15" s="26">
        <f t="shared" si="0"/>
        <v>0</v>
      </c>
      <c r="Q15" s="25">
        <v>0</v>
      </c>
      <c r="R15" s="25">
        <v>0</v>
      </c>
      <c r="S15" s="25">
        <v>0</v>
      </c>
      <c r="T15" s="25"/>
      <c r="U15" s="26">
        <f t="shared" si="1"/>
        <v>0</v>
      </c>
      <c r="V15" s="25">
        <v>0</v>
      </c>
      <c r="W15" s="25">
        <v>0</v>
      </c>
      <c r="X15" s="25">
        <v>0</v>
      </c>
      <c r="Y15" s="25"/>
      <c r="Z15" s="26">
        <f t="shared" si="2"/>
        <v>0</v>
      </c>
      <c r="AA15" s="25">
        <v>0</v>
      </c>
      <c r="AB15" s="25">
        <v>0</v>
      </c>
      <c r="AC15" s="25">
        <v>0</v>
      </c>
      <c r="AD15" s="25"/>
      <c r="AE15" s="26">
        <f t="shared" si="3"/>
        <v>0</v>
      </c>
      <c r="AF15" s="25">
        <v>0</v>
      </c>
      <c r="AG15" s="25">
        <v>0</v>
      </c>
      <c r="AH15" s="25">
        <v>0</v>
      </c>
      <c r="AI15" s="25"/>
      <c r="AJ15" s="26">
        <f t="shared" si="4"/>
        <v>0</v>
      </c>
      <c r="AK15" s="25">
        <v>0</v>
      </c>
      <c r="AL15" s="25">
        <v>0</v>
      </c>
      <c r="AM15" s="25">
        <v>0</v>
      </c>
      <c r="AN15" s="25"/>
      <c r="AO15" s="26">
        <f t="shared" si="5"/>
        <v>0</v>
      </c>
      <c r="AP15" s="25">
        <v>0</v>
      </c>
      <c r="AQ15" s="25">
        <v>0</v>
      </c>
      <c r="AR15" s="25">
        <v>0</v>
      </c>
      <c r="AS15" s="25"/>
      <c r="AT15" s="26">
        <f t="shared" si="6"/>
        <v>0</v>
      </c>
      <c r="AU15" s="25">
        <v>0</v>
      </c>
      <c r="AV15" s="25">
        <v>0</v>
      </c>
      <c r="AW15" s="25">
        <v>0</v>
      </c>
      <c r="AX15" s="25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/>
      <c r="BD15" s="28"/>
      <c r="BE15" s="26">
        <f t="shared" si="9"/>
        <v>0</v>
      </c>
      <c r="BF15" s="29">
        <v>0</v>
      </c>
      <c r="BG15" s="29">
        <v>0</v>
      </c>
      <c r="BH15" s="29"/>
      <c r="BI15" s="29"/>
      <c r="BJ15" s="26">
        <f t="shared" si="10"/>
        <v>0</v>
      </c>
      <c r="BK15" s="29">
        <v>0</v>
      </c>
      <c r="BL15" s="29">
        <v>0</v>
      </c>
      <c r="BM15" s="29"/>
      <c r="BN15" s="29"/>
      <c r="BO15" s="26">
        <f t="shared" si="11"/>
        <v>0</v>
      </c>
      <c r="BP15" s="29">
        <v>0</v>
      </c>
      <c r="BQ15" s="29">
        <v>0</v>
      </c>
      <c r="BR15" s="29"/>
      <c r="BS15" s="29"/>
      <c r="BT15" s="26">
        <f t="shared" si="12"/>
        <v>0</v>
      </c>
      <c r="BU15" s="30">
        <v>0</v>
      </c>
      <c r="BV15" s="30">
        <v>0</v>
      </c>
      <c r="BW15" s="30"/>
      <c r="BX15" s="30"/>
      <c r="BY15" s="26">
        <f t="shared" si="13"/>
        <v>0</v>
      </c>
      <c r="BZ15" s="30">
        <v>0</v>
      </c>
      <c r="CA15" s="30">
        <v>0</v>
      </c>
      <c r="CB15" s="30"/>
      <c r="CC15" s="30"/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2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2</v>
      </c>
      <c r="DK15" s="81">
        <f t="shared" si="18"/>
        <v>0</v>
      </c>
      <c r="DL15" s="33">
        <f t="shared" si="19"/>
        <v>0</v>
      </c>
      <c r="DM15" s="34">
        <f t="shared" si="20"/>
        <v>2</v>
      </c>
      <c r="DN15" s="33">
        <f t="shared" si="21"/>
        <v>0</v>
      </c>
      <c r="DO15" s="33">
        <f t="shared" si="22"/>
        <v>0</v>
      </c>
      <c r="DP15" s="34">
        <f t="shared" si="23"/>
        <v>2</v>
      </c>
      <c r="DQ15" s="35">
        <f t="shared" si="24"/>
        <v>0</v>
      </c>
      <c r="DR15" s="35">
        <f t="shared" si="25"/>
        <v>0</v>
      </c>
      <c r="DS15" s="34">
        <f t="shared" si="26"/>
        <v>2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  <c r="EB15" s="14"/>
    </row>
    <row r="16" spans="3:132" ht="12.75">
      <c r="C16" s="14"/>
      <c r="D16" s="21" t="str">
        <f>classi!B93</f>
        <v>-</v>
      </c>
      <c r="E16" s="37"/>
      <c r="F16" s="23">
        <f>classi!C93</f>
        <v>0</v>
      </c>
      <c r="G16" s="23">
        <f>classi!D93</f>
        <v>0</v>
      </c>
      <c r="H16" s="238">
        <f>classi!G93</f>
        <v>0</v>
      </c>
      <c r="I16" s="229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/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/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/>
      <c r="AX16" s="25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/>
      <c r="BD16" s="28"/>
      <c r="BE16" s="26">
        <f t="shared" si="9"/>
        <v>0</v>
      </c>
      <c r="BF16" s="29">
        <v>0</v>
      </c>
      <c r="BG16" s="29">
        <v>0</v>
      </c>
      <c r="BH16" s="29"/>
      <c r="BI16" s="29"/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/>
      <c r="BS16" s="29"/>
      <c r="BT16" s="26">
        <f t="shared" si="12"/>
        <v>0</v>
      </c>
      <c r="BU16" s="30">
        <v>0</v>
      </c>
      <c r="BV16" s="30">
        <v>0</v>
      </c>
      <c r="BW16" s="30"/>
      <c r="BX16" s="30"/>
      <c r="BY16" s="26">
        <f t="shared" si="13"/>
        <v>0</v>
      </c>
      <c r="BZ16" s="30">
        <v>0</v>
      </c>
      <c r="CA16" s="30">
        <v>0</v>
      </c>
      <c r="CB16" s="30"/>
      <c r="CC16" s="30"/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2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2</v>
      </c>
      <c r="DK16" s="81">
        <f t="shared" si="18"/>
        <v>0</v>
      </c>
      <c r="DL16" s="33">
        <f t="shared" si="19"/>
        <v>0</v>
      </c>
      <c r="DM16" s="34">
        <f t="shared" si="20"/>
        <v>2</v>
      </c>
      <c r="DN16" s="33">
        <f t="shared" si="21"/>
        <v>0</v>
      </c>
      <c r="DO16" s="33">
        <f t="shared" si="22"/>
        <v>0</v>
      </c>
      <c r="DP16" s="34">
        <f t="shared" si="23"/>
        <v>2</v>
      </c>
      <c r="DQ16" s="35">
        <f t="shared" si="24"/>
        <v>0</v>
      </c>
      <c r="DR16" s="35">
        <f t="shared" si="25"/>
        <v>0</v>
      </c>
      <c r="DS16" s="34">
        <f t="shared" si="26"/>
        <v>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  <c r="EB16" s="14"/>
    </row>
    <row r="17" spans="3:132" ht="12.75">
      <c r="C17" s="14"/>
      <c r="D17" s="21" t="str">
        <f>classi!B94</f>
        <v>-</v>
      </c>
      <c r="E17" s="37"/>
      <c r="F17" s="23">
        <f>classi!C94</f>
        <v>0</v>
      </c>
      <c r="G17" s="23">
        <f>classi!D94</f>
        <v>0</v>
      </c>
      <c r="H17" s="238">
        <f>classi!G94</f>
        <v>0</v>
      </c>
      <c r="I17" s="229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/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/>
      <c r="AX17" s="25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/>
      <c r="BD17" s="28"/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/>
      <c r="BS17" s="29"/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2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2</v>
      </c>
      <c r="DK17" s="81">
        <f t="shared" si="18"/>
        <v>0</v>
      </c>
      <c r="DL17" s="33">
        <f t="shared" si="19"/>
        <v>0</v>
      </c>
      <c r="DM17" s="34">
        <f t="shared" si="20"/>
        <v>2</v>
      </c>
      <c r="DN17" s="33">
        <f t="shared" si="21"/>
        <v>0</v>
      </c>
      <c r="DO17" s="33">
        <f t="shared" si="22"/>
        <v>0</v>
      </c>
      <c r="DP17" s="34">
        <f t="shared" si="23"/>
        <v>2</v>
      </c>
      <c r="DQ17" s="35">
        <f t="shared" si="24"/>
        <v>0</v>
      </c>
      <c r="DR17" s="35">
        <f t="shared" si="25"/>
        <v>0</v>
      </c>
      <c r="DS17" s="34">
        <f t="shared" si="26"/>
        <v>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  <c r="EB17" s="14"/>
    </row>
    <row r="18" spans="3:132" ht="12.75">
      <c r="C18" s="14"/>
      <c r="D18" s="21" t="str">
        <f>classi!B95</f>
        <v>-</v>
      </c>
      <c r="E18" s="37"/>
      <c r="F18" s="23">
        <f>classi!C95</f>
        <v>0</v>
      </c>
      <c r="G18" s="23">
        <f>classi!D95</f>
        <v>0</v>
      </c>
      <c r="H18" s="238">
        <f>classi!G95</f>
        <v>0</v>
      </c>
      <c r="I18" s="229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2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2</v>
      </c>
      <c r="DK18" s="81">
        <f t="shared" si="18"/>
        <v>0</v>
      </c>
      <c r="DL18" s="33">
        <f t="shared" si="19"/>
        <v>0</v>
      </c>
      <c r="DM18" s="34">
        <f t="shared" si="20"/>
        <v>2</v>
      </c>
      <c r="DN18" s="33">
        <f t="shared" si="21"/>
        <v>0</v>
      </c>
      <c r="DO18" s="33">
        <f t="shared" si="22"/>
        <v>0</v>
      </c>
      <c r="DP18" s="34">
        <f t="shared" si="23"/>
        <v>2</v>
      </c>
      <c r="DQ18" s="35">
        <f t="shared" si="24"/>
        <v>0</v>
      </c>
      <c r="DR18" s="35">
        <f t="shared" si="25"/>
        <v>0</v>
      </c>
      <c r="DS18" s="34">
        <f t="shared" si="26"/>
        <v>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  <c r="EB18" s="14"/>
    </row>
    <row r="19" spans="3:132" ht="12.75">
      <c r="C19" s="14"/>
      <c r="D19" s="21" t="str">
        <f>classi!B96</f>
        <v>-</v>
      </c>
      <c r="E19" s="37"/>
      <c r="F19" s="23">
        <f>classi!C96</f>
        <v>0</v>
      </c>
      <c r="G19" s="23">
        <f>classi!D96</f>
        <v>0</v>
      </c>
      <c r="H19" s="238">
        <f>classi!G96</f>
        <v>0</v>
      </c>
      <c r="I19" s="229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2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2</v>
      </c>
      <c r="DK19" s="81">
        <f t="shared" si="18"/>
        <v>0</v>
      </c>
      <c r="DL19" s="33">
        <f t="shared" si="19"/>
        <v>0</v>
      </c>
      <c r="DM19" s="34">
        <f t="shared" si="20"/>
        <v>2</v>
      </c>
      <c r="DN19" s="33">
        <f t="shared" si="21"/>
        <v>0</v>
      </c>
      <c r="DO19" s="33">
        <f t="shared" si="22"/>
        <v>0</v>
      </c>
      <c r="DP19" s="34">
        <f t="shared" si="23"/>
        <v>2</v>
      </c>
      <c r="DQ19" s="35">
        <f t="shared" si="24"/>
        <v>0</v>
      </c>
      <c r="DR19" s="35">
        <f t="shared" si="25"/>
        <v>0</v>
      </c>
      <c r="DS19" s="34">
        <f t="shared" si="26"/>
        <v>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  <c r="EB19" s="14"/>
    </row>
    <row r="20" spans="3:132" ht="12.75">
      <c r="C20" s="14"/>
      <c r="D20" s="21" t="str">
        <f>classi!B97</f>
        <v>-</v>
      </c>
      <c r="E20" s="37"/>
      <c r="F20" s="23">
        <f>classi!C97</f>
        <v>0</v>
      </c>
      <c r="G20" s="23">
        <f>classi!D97</f>
        <v>0</v>
      </c>
      <c r="H20" s="238">
        <f>classi!G97</f>
        <v>0</v>
      </c>
      <c r="I20" s="229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2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2</v>
      </c>
      <c r="DK20" s="81">
        <f t="shared" si="18"/>
        <v>0</v>
      </c>
      <c r="DL20" s="33">
        <f t="shared" si="19"/>
        <v>0</v>
      </c>
      <c r="DM20" s="34">
        <f t="shared" si="20"/>
        <v>2</v>
      </c>
      <c r="DN20" s="33">
        <f t="shared" si="21"/>
        <v>0</v>
      </c>
      <c r="DO20" s="33">
        <f t="shared" si="22"/>
        <v>0</v>
      </c>
      <c r="DP20" s="34">
        <f t="shared" si="23"/>
        <v>2</v>
      </c>
      <c r="DQ20" s="35">
        <f t="shared" si="24"/>
        <v>0</v>
      </c>
      <c r="DR20" s="35">
        <f t="shared" si="25"/>
        <v>0</v>
      </c>
      <c r="DS20" s="34">
        <f t="shared" si="26"/>
        <v>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  <c r="EB20" s="14"/>
    </row>
    <row r="21" spans="3:132" ht="12.75">
      <c r="C21" s="14"/>
      <c r="D21" s="21" t="str">
        <f>classi!B98</f>
        <v>-</v>
      </c>
      <c r="E21" s="37"/>
      <c r="F21" s="23">
        <f>classi!C98</f>
        <v>0</v>
      </c>
      <c r="G21" s="23">
        <f>classi!D98</f>
        <v>0</v>
      </c>
      <c r="H21" s="238">
        <f>classi!G98</f>
        <v>0</v>
      </c>
      <c r="I21" s="229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2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2</v>
      </c>
      <c r="DK21" s="81">
        <f t="shared" si="18"/>
        <v>0</v>
      </c>
      <c r="DL21" s="33">
        <f t="shared" si="19"/>
        <v>0</v>
      </c>
      <c r="DM21" s="34">
        <f t="shared" si="20"/>
        <v>2</v>
      </c>
      <c r="DN21" s="33">
        <f t="shared" si="21"/>
        <v>0</v>
      </c>
      <c r="DO21" s="33">
        <f t="shared" si="22"/>
        <v>0</v>
      </c>
      <c r="DP21" s="34">
        <f t="shared" si="23"/>
        <v>2</v>
      </c>
      <c r="DQ21" s="35">
        <f t="shared" si="24"/>
        <v>0</v>
      </c>
      <c r="DR21" s="35">
        <f t="shared" si="25"/>
        <v>0</v>
      </c>
      <c r="DS21" s="34">
        <f t="shared" si="26"/>
        <v>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  <c r="EB21" s="14"/>
    </row>
    <row r="22" spans="3:132" ht="12.75">
      <c r="C22" s="14"/>
      <c r="D22" s="21" t="str">
        <f>classi!B99</f>
        <v>-</v>
      </c>
      <c r="E22" s="37"/>
      <c r="F22" s="23">
        <f>classi!C99</f>
        <v>0</v>
      </c>
      <c r="G22" s="23">
        <f>classi!D99</f>
        <v>0</v>
      </c>
      <c r="H22" s="238">
        <f>classi!G99</f>
        <v>0</v>
      </c>
      <c r="I22" s="229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2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2</v>
      </c>
      <c r="DK22" s="81">
        <f t="shared" si="18"/>
        <v>0</v>
      </c>
      <c r="DL22" s="33">
        <f t="shared" si="19"/>
        <v>0</v>
      </c>
      <c r="DM22" s="34">
        <f t="shared" si="20"/>
        <v>2</v>
      </c>
      <c r="DN22" s="33">
        <f t="shared" si="21"/>
        <v>0</v>
      </c>
      <c r="DO22" s="33">
        <f t="shared" si="22"/>
        <v>0</v>
      </c>
      <c r="DP22" s="34">
        <f t="shared" si="23"/>
        <v>2</v>
      </c>
      <c r="DQ22" s="35">
        <f t="shared" si="24"/>
        <v>0</v>
      </c>
      <c r="DR22" s="35">
        <f t="shared" si="25"/>
        <v>0</v>
      </c>
      <c r="DS22" s="34">
        <f t="shared" si="26"/>
        <v>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  <c r="EB22" s="14"/>
    </row>
    <row r="23" spans="3:132" ht="13.5" thickBot="1">
      <c r="C23" s="14"/>
      <c r="D23" s="38" t="str">
        <f>classi!B100</f>
        <v>-</v>
      </c>
      <c r="E23" s="39"/>
      <c r="F23" s="40">
        <f>classi!C100</f>
        <v>0</v>
      </c>
      <c r="G23" s="40">
        <f>classi!D100</f>
        <v>0</v>
      </c>
      <c r="H23" s="239">
        <f>classi!G100</f>
        <v>0</v>
      </c>
      <c r="I23" s="230"/>
      <c r="J23" s="39"/>
      <c r="K23" s="39"/>
      <c r="L23" s="41">
        <v>0</v>
      </c>
      <c r="M23" s="41">
        <v>0</v>
      </c>
      <c r="N23" s="41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41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41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29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69"/>
      <c r="CH23" s="69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3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2</v>
      </c>
      <c r="DK23" s="83">
        <f t="shared" si="18"/>
        <v>0</v>
      </c>
      <c r="DL23" s="49">
        <f t="shared" si="19"/>
        <v>0</v>
      </c>
      <c r="DM23" s="84">
        <f t="shared" si="20"/>
        <v>2</v>
      </c>
      <c r="DN23" s="49">
        <f t="shared" si="21"/>
        <v>0</v>
      </c>
      <c r="DO23" s="49">
        <f t="shared" si="22"/>
        <v>0</v>
      </c>
      <c r="DP23" s="84">
        <f t="shared" si="23"/>
        <v>2</v>
      </c>
      <c r="DQ23" s="85">
        <f t="shared" si="24"/>
        <v>0</v>
      </c>
      <c r="DR23" s="85">
        <f t="shared" si="25"/>
        <v>0</v>
      </c>
      <c r="DS23" s="84">
        <f t="shared" si="26"/>
        <v>2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  <c r="EB23" s="14"/>
    </row>
    <row r="24" spans="3:132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  <c r="EB24" s="14"/>
    </row>
    <row r="25" spans="3:132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  <c r="EB25" s="14"/>
    </row>
    <row r="26" spans="3:132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B26" s="14"/>
    </row>
    <row r="27" spans="3:132" ht="13.5" thickBot="1">
      <c r="C27" s="14"/>
      <c r="D27" s="125" t="str">
        <f>D2</f>
        <v>freestyle 0 </v>
      </c>
      <c r="E27" s="126"/>
      <c r="F27" s="126"/>
      <c r="G27" s="281" t="str">
        <f>D1</f>
        <v>8° CSEN Italian open 2024</v>
      </c>
      <c r="H27" s="282"/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B27" s="14"/>
    </row>
    <row r="28" spans="3:132" ht="111" thickBot="1"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B28" s="14"/>
    </row>
    <row r="29" spans="3:132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barbara</v>
      </c>
      <c r="G29" s="102" t="str">
        <f>INDEX(G$1:G$23,MATCH(C29,$DW$1:$DW$23,0))</f>
        <v>castelli</v>
      </c>
      <c r="H29" s="102" t="str">
        <f>INDEX(H$1:H$23,MATCH(C29,$DW$1:$DW$23,0))</f>
        <v>grace</v>
      </c>
      <c r="I29" s="101"/>
      <c r="J29" s="101"/>
      <c r="K29" s="114"/>
      <c r="L29" s="116">
        <f>INDEX(P$1:P$23,MATCH(C29,$DW$1:$DW$23,0))</f>
        <v>39.333333333333336</v>
      </c>
      <c r="M29" s="103">
        <f>INDEX(U$1:U$23,MATCH(C29,$DW$1:$DW$23,0))</f>
        <v>19.333333333333332</v>
      </c>
      <c r="N29" s="103">
        <f>INDEX(Z$1:Z$23,MATCH(C29,$DW$1:$DW$23,0))</f>
        <v>19.666666666666668</v>
      </c>
      <c r="O29" s="119">
        <f>INDEX(AE$1:AE$23,MATCH(C29,$DW$1:$DW$23,0))</f>
        <v>19.666666666666668</v>
      </c>
      <c r="P29" s="116">
        <f>INDEX(AJ$1:AJ$23,MATCH(C29,$DW$1:$DW$23,0))</f>
        <v>38</v>
      </c>
      <c r="Q29" s="103">
        <f>INDEX(AO$1:AO$23,MATCH(C29,$DW$1:$DW$23,0))</f>
        <v>19.333333333333332</v>
      </c>
      <c r="R29" s="103">
        <f>INDEX(AT$1:AT$23,MATCH(C29,$DW$1:$DW$23,0))</f>
        <v>0</v>
      </c>
      <c r="S29" s="119">
        <f>INDEX(AY$1:AY$23,MATCH(C29,$DW$1:$DW$23,0))</f>
        <v>0</v>
      </c>
      <c r="T29" s="131">
        <f>INDEX(AZ$1:AZ$23,MATCH(C29,$DW$1:$DW$23,0))</f>
        <v>155.33333333333334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254">
        <f>INDEX(DI$1:DI$23,MATCH(C29,$DW$1:$DW$23,0))</f>
        <v>155.33333333333334</v>
      </c>
      <c r="AD29" s="105">
        <f>INDEX(D$1:D$23,MATCH(C29,$DW$1:$DW$23,0))</f>
        <v>119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B29" s="14"/>
    </row>
  </sheetData>
  <sheetProtection selectLockedCells="1" selectUnlockedCells="1"/>
  <mergeCells count="30">
    <mergeCell ref="AK3:AO3"/>
    <mergeCell ref="AP3:AT3"/>
    <mergeCell ref="BP3:BT3"/>
    <mergeCell ref="BU3:BY3"/>
    <mergeCell ref="BZ3:CD3"/>
    <mergeCell ref="CE3:CH3"/>
    <mergeCell ref="AU3:AY3"/>
    <mergeCell ref="BA3:BE3"/>
    <mergeCell ref="BF3:BJ3"/>
    <mergeCell ref="BK3:BO3"/>
    <mergeCell ref="CQ3:CT3"/>
    <mergeCell ref="CU3:CX3"/>
    <mergeCell ref="CY3:DB3"/>
    <mergeCell ref="DD3:DG3"/>
    <mergeCell ref="D1:H1"/>
    <mergeCell ref="D2:H2"/>
    <mergeCell ref="L2:AE2"/>
    <mergeCell ref="AF2:AZ2"/>
    <mergeCell ref="BA2:DG2"/>
    <mergeCell ref="L3:P3"/>
    <mergeCell ref="G27:H27"/>
    <mergeCell ref="L27:O27"/>
    <mergeCell ref="P27:T27"/>
    <mergeCell ref="U27:AA27"/>
    <mergeCell ref="CI3:CL3"/>
    <mergeCell ref="CM3:CP3"/>
    <mergeCell ref="Q3:U3"/>
    <mergeCell ref="V3:Z3"/>
    <mergeCell ref="AA3:AE3"/>
    <mergeCell ref="AF3:A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C1:DZ33"/>
  <sheetViews>
    <sheetView zoomScale="90" zoomScaleNormal="90" zoomScalePageLayoutView="0" workbookViewId="0" topLeftCell="E19">
      <selection activeCell="U38" sqref="U38"/>
    </sheetView>
  </sheetViews>
  <sheetFormatPr defaultColWidth="9.140625" defaultRowHeight="12.75"/>
  <cols>
    <col min="1" max="2" width="0" style="0" hidden="1" customWidth="1"/>
    <col min="9" max="11" width="1.1484375" style="0" customWidth="1"/>
    <col min="14" max="14" width="6.7109375" style="0" bestFit="1" customWidth="1"/>
  </cols>
  <sheetData>
    <row r="1" spans="4:130" ht="13.5" thickBot="1"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4:130" ht="13.5" thickBot="1">
      <c r="D2" s="272" t="s">
        <v>77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160.29999999999998</v>
      </c>
      <c r="DY3" s="93" t="s">
        <v>39</v>
      </c>
      <c r="DZ3" s="14"/>
    </row>
    <row r="4" spans="4:130" ht="12.75">
      <c r="D4" s="21">
        <f>classi!B242</f>
        <v>120</v>
      </c>
      <c r="E4" s="22"/>
      <c r="F4" s="23" t="str">
        <f>classi!C242</f>
        <v>davide</v>
      </c>
      <c r="G4" s="23" t="str">
        <f>classi!D242</f>
        <v>rossetto</v>
      </c>
      <c r="H4" s="238" t="str">
        <f>classi!G242</f>
        <v>genepì</v>
      </c>
      <c r="I4" s="228"/>
      <c r="J4" s="24"/>
      <c r="K4" s="23"/>
      <c r="L4" s="25">
        <v>19</v>
      </c>
      <c r="M4" s="25">
        <v>20</v>
      </c>
      <c r="N4" s="25">
        <v>21</v>
      </c>
      <c r="O4" s="129"/>
      <c r="P4" s="26">
        <f aca="true" t="shared" si="0" ref="P4:P23">AVERAGE(L4:O4)</f>
        <v>20</v>
      </c>
      <c r="Q4" s="25">
        <v>20</v>
      </c>
      <c r="R4" s="25">
        <v>21</v>
      </c>
      <c r="S4" s="25">
        <v>20</v>
      </c>
      <c r="T4" s="129"/>
      <c r="U4" s="26">
        <f aca="true" t="shared" si="1" ref="U4:U23">AVERAGE(Q4:T4)</f>
        <v>20.333333333333332</v>
      </c>
      <c r="V4" s="25">
        <v>20</v>
      </c>
      <c r="W4" s="25">
        <v>20</v>
      </c>
      <c r="X4" s="25">
        <v>20</v>
      </c>
      <c r="Y4" s="129"/>
      <c r="Z4" s="26">
        <f aca="true" t="shared" si="2" ref="Z4:Z23">AVERAGE(V4:Y4)</f>
        <v>20</v>
      </c>
      <c r="AA4" s="25">
        <v>19</v>
      </c>
      <c r="AB4" s="25">
        <v>21</v>
      </c>
      <c r="AC4" s="25">
        <v>21</v>
      </c>
      <c r="AD4" s="129"/>
      <c r="AE4" s="26">
        <f aca="true" t="shared" si="3" ref="AE4:AE23">AVERAGE(AA4:AD4)</f>
        <v>20.333333333333332</v>
      </c>
      <c r="AF4" s="25">
        <v>19</v>
      </c>
      <c r="AG4" s="25">
        <v>20</v>
      </c>
      <c r="AH4" s="25">
        <v>19</v>
      </c>
      <c r="AI4" s="129"/>
      <c r="AJ4" s="26">
        <f aca="true" t="shared" si="4" ref="AJ4:AJ23">AVERAGE(AF4:AI4)</f>
        <v>19.333333333333332</v>
      </c>
      <c r="AK4" s="25">
        <v>19</v>
      </c>
      <c r="AL4" s="25">
        <v>21</v>
      </c>
      <c r="AM4" s="25">
        <v>19</v>
      </c>
      <c r="AN4" s="129"/>
      <c r="AO4" s="26">
        <f aca="true" t="shared" si="5" ref="AO4:AO23">AVERAGE(AK4:AN4)</f>
        <v>19.666666666666668</v>
      </c>
      <c r="AP4" s="25">
        <v>19</v>
      </c>
      <c r="AQ4" s="25">
        <v>21</v>
      </c>
      <c r="AR4" s="25">
        <v>18</v>
      </c>
      <c r="AS4" s="129"/>
      <c r="AT4" s="26">
        <f aca="true" t="shared" si="6" ref="AT4:AT23">AVERAGE(AP4:AS4)</f>
        <v>19.333333333333332</v>
      </c>
      <c r="AU4" s="25">
        <v>18</v>
      </c>
      <c r="AV4" s="25">
        <v>18</v>
      </c>
      <c r="AW4" s="25">
        <v>18</v>
      </c>
      <c r="AX4" s="129"/>
      <c r="AY4" s="26">
        <f aca="true" t="shared" si="7" ref="AY4:AY23">AVERAGE(AU4:AX4)</f>
        <v>18</v>
      </c>
      <c r="AZ4" s="27">
        <f aca="true" t="shared" si="8" ref="AZ4:AZ23">P4+U4+Z4+AE4+AJ4+AO4+AT4+AY4</f>
        <v>157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157</v>
      </c>
      <c r="DJ4" s="88">
        <f aca="true" t="shared" si="17" ref="DJ4:DJ23">RANK(DI4,$DI$4:$DI$23,0)</f>
        <v>2</v>
      </c>
      <c r="DK4" s="81">
        <f aca="true" t="shared" si="18" ref="DK4:DK23">P4</f>
        <v>20</v>
      </c>
      <c r="DL4" s="33">
        <f aca="true" t="shared" si="19" ref="DL4:DL23">DI4*10^3+DK4</f>
        <v>157020</v>
      </c>
      <c r="DM4" s="34">
        <f aca="true" t="shared" si="20" ref="DM4:DM23">RANK(DL4,$DL$4:$DL$23,0)</f>
        <v>2</v>
      </c>
      <c r="DN4" s="33">
        <f aca="true" t="shared" si="21" ref="DN4:DN23">AJ4</f>
        <v>19.333333333333332</v>
      </c>
      <c r="DO4" s="33">
        <f aca="true" t="shared" si="22" ref="DO4:DO23">(DI4*10^3+DK4)*10^3+DN4</f>
        <v>157020019.33333334</v>
      </c>
      <c r="DP4" s="34">
        <f aca="true" t="shared" si="23" ref="DP4:DP23">RANK(DO4,$DO$4:$DO$23,0)</f>
        <v>2</v>
      </c>
      <c r="DQ4" s="35">
        <f aca="true" t="shared" si="24" ref="DQ4:DQ23">U4</f>
        <v>20.333333333333332</v>
      </c>
      <c r="DR4" s="35">
        <f aca="true" t="shared" si="25" ref="DR4:DR24">((DI4*10^3+DK4)*10^3+DN4)*10^3+DQ4</f>
        <v>157020019353.6667</v>
      </c>
      <c r="DS4" s="34">
        <f aca="true" t="shared" si="26" ref="DS4:DS23">RANK(DR4,$DR$4:$DR$23,0)</f>
        <v>2</v>
      </c>
      <c r="DT4" s="35">
        <f aca="true" t="shared" si="27" ref="DT4:DT23">AO4</f>
        <v>19.666666666666668</v>
      </c>
      <c r="DU4" s="35">
        <f aca="true" t="shared" si="28" ref="DU4:DU23">(((DI4*10^3+DK4)*10^3+DN4)*10^3+DQ4)*10^3+DT4</f>
        <v>157020019353686.34</v>
      </c>
      <c r="DV4" s="34">
        <f aca="true" t="shared" si="29" ref="DV4:DV23">IF(F4&gt;0,RANK(DU4,$DU$4:$DU$23,0),20)</f>
        <v>2</v>
      </c>
      <c r="DW4" s="35">
        <f>IF(DV4&lt;&gt;20,RANK(DV4,$DV$4:$DV$23,1)+COUNTIF(DV$4:DV4,DV4)-1,20)</f>
        <v>2</v>
      </c>
      <c r="DX4" s="36">
        <f aca="true" t="shared" si="30" ref="DX4:DX23">DI4/$DX$3</f>
        <v>0.9794135995009359</v>
      </c>
      <c r="DY4" s="82" t="str">
        <f aca="true" t="shared" si="31" ref="DY4:DY23">IF(COUNTIF(CE4:DB4,"x")&gt;0,"Dis",IF(COUNTIF(DC4,"x")&gt;0,"Abbruch","-"))</f>
        <v>-</v>
      </c>
      <c r="DZ4" s="14"/>
    </row>
    <row r="5" spans="4:130" ht="12.75">
      <c r="D5" s="21">
        <f>classi!B243</f>
        <v>122</v>
      </c>
      <c r="E5" s="37"/>
      <c r="F5" s="23" t="str">
        <f>classi!C243</f>
        <v>chiara</v>
      </c>
      <c r="G5" s="23" t="str">
        <f>classi!D243</f>
        <v>di bene</v>
      </c>
      <c r="H5" s="238" t="str">
        <f>classi!G243</f>
        <v>rei</v>
      </c>
      <c r="I5" s="229"/>
      <c r="J5" s="37"/>
      <c r="K5" s="37"/>
      <c r="L5" s="25">
        <v>17</v>
      </c>
      <c r="M5" s="25">
        <v>15</v>
      </c>
      <c r="N5" s="25">
        <v>18</v>
      </c>
      <c r="O5" s="129"/>
      <c r="P5" s="26">
        <f t="shared" si="0"/>
        <v>16.666666666666668</v>
      </c>
      <c r="Q5" s="25">
        <v>19</v>
      </c>
      <c r="R5" s="25">
        <v>17</v>
      </c>
      <c r="S5" s="25">
        <v>18</v>
      </c>
      <c r="T5" s="129"/>
      <c r="U5" s="26">
        <f t="shared" si="1"/>
        <v>18</v>
      </c>
      <c r="V5" s="25">
        <v>20</v>
      </c>
      <c r="W5" s="25">
        <v>18</v>
      </c>
      <c r="X5" s="25">
        <v>19</v>
      </c>
      <c r="Y5" s="129"/>
      <c r="Z5" s="26">
        <f t="shared" si="2"/>
        <v>19</v>
      </c>
      <c r="AA5" s="25">
        <v>21</v>
      </c>
      <c r="AB5" s="25">
        <v>18</v>
      </c>
      <c r="AC5" s="25">
        <v>20</v>
      </c>
      <c r="AD5" s="129"/>
      <c r="AE5" s="26">
        <f t="shared" si="3"/>
        <v>19.666666666666668</v>
      </c>
      <c r="AF5" s="25">
        <v>17</v>
      </c>
      <c r="AG5" s="25">
        <v>12</v>
      </c>
      <c r="AH5" s="25">
        <v>15</v>
      </c>
      <c r="AI5" s="129"/>
      <c r="AJ5" s="26">
        <f t="shared" si="4"/>
        <v>14.666666666666666</v>
      </c>
      <c r="AK5" s="25">
        <v>17</v>
      </c>
      <c r="AL5" s="25">
        <v>16</v>
      </c>
      <c r="AM5" s="25">
        <v>15</v>
      </c>
      <c r="AN5" s="129"/>
      <c r="AO5" s="26">
        <f t="shared" si="5"/>
        <v>16</v>
      </c>
      <c r="AP5" s="25">
        <v>21</v>
      </c>
      <c r="AQ5" s="25">
        <v>18</v>
      </c>
      <c r="AR5" s="25">
        <v>18</v>
      </c>
      <c r="AS5" s="129"/>
      <c r="AT5" s="26">
        <f t="shared" si="6"/>
        <v>19</v>
      </c>
      <c r="AU5" s="25">
        <v>22</v>
      </c>
      <c r="AV5" s="25">
        <v>17</v>
      </c>
      <c r="AW5" s="25">
        <v>19</v>
      </c>
      <c r="AX5" s="129"/>
      <c r="AY5" s="26">
        <f t="shared" si="7"/>
        <v>19.333333333333332</v>
      </c>
      <c r="AZ5" s="27">
        <f t="shared" si="8"/>
        <v>142.33333333333334</v>
      </c>
      <c r="BA5" s="28">
        <v>0</v>
      </c>
      <c r="BB5" s="28">
        <v>0</v>
      </c>
      <c r="BC5" s="28">
        <v>0</v>
      </c>
      <c r="BD5" s="133"/>
      <c r="BE5" s="26">
        <f t="shared" si="9"/>
        <v>0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</v>
      </c>
      <c r="DI5" s="32">
        <f t="shared" si="16"/>
        <v>142.33333333333334</v>
      </c>
      <c r="DJ5" s="88">
        <f t="shared" si="17"/>
        <v>4</v>
      </c>
      <c r="DK5" s="81">
        <f t="shared" si="18"/>
        <v>16.666666666666668</v>
      </c>
      <c r="DL5" s="33">
        <f t="shared" si="19"/>
        <v>142350</v>
      </c>
      <c r="DM5" s="34">
        <f t="shared" si="20"/>
        <v>4</v>
      </c>
      <c r="DN5" s="33">
        <f t="shared" si="21"/>
        <v>14.666666666666666</v>
      </c>
      <c r="DO5" s="33">
        <f t="shared" si="22"/>
        <v>142350014.66666666</v>
      </c>
      <c r="DP5" s="34">
        <f t="shared" si="23"/>
        <v>4</v>
      </c>
      <c r="DQ5" s="35">
        <f t="shared" si="24"/>
        <v>18</v>
      </c>
      <c r="DR5" s="35">
        <f t="shared" si="25"/>
        <v>142350014684.66666</v>
      </c>
      <c r="DS5" s="34">
        <f t="shared" si="26"/>
        <v>4</v>
      </c>
      <c r="DT5" s="35">
        <f t="shared" si="27"/>
        <v>16</v>
      </c>
      <c r="DU5" s="35">
        <f t="shared" si="28"/>
        <v>142350014684682.66</v>
      </c>
      <c r="DV5" s="34">
        <f t="shared" si="29"/>
        <v>4</v>
      </c>
      <c r="DW5" s="35">
        <f>IF(DV5&lt;&gt;20,RANK(DV5,$DV$4:$DV$23,1)+COUNTIF(DV$4:DV5,DV5)-1,20)</f>
        <v>4</v>
      </c>
      <c r="DX5" s="36">
        <f t="shared" si="30"/>
        <v>0.8879184861717614</v>
      </c>
      <c r="DY5" s="82" t="str">
        <f t="shared" si="31"/>
        <v>-</v>
      </c>
      <c r="DZ5" s="14"/>
    </row>
    <row r="6" spans="4:130" ht="12.75">
      <c r="D6" s="21">
        <f>classi!B244</f>
        <v>123</v>
      </c>
      <c r="E6" s="37"/>
      <c r="F6" s="23" t="str">
        <f>classi!C244</f>
        <v>samantha</v>
      </c>
      <c r="G6" s="23" t="str">
        <f>classi!D244</f>
        <v>lutterotti</v>
      </c>
      <c r="H6" s="238" t="str">
        <f>classi!G244</f>
        <v>king</v>
      </c>
      <c r="I6" s="229"/>
      <c r="J6" s="37"/>
      <c r="K6" s="37"/>
      <c r="L6" s="25">
        <v>19</v>
      </c>
      <c r="M6" s="25">
        <v>18</v>
      </c>
      <c r="N6" s="25">
        <v>21</v>
      </c>
      <c r="O6" s="129"/>
      <c r="P6" s="26">
        <f t="shared" si="0"/>
        <v>19.333333333333332</v>
      </c>
      <c r="Q6" s="25">
        <v>21</v>
      </c>
      <c r="R6" s="25">
        <v>16</v>
      </c>
      <c r="S6" s="25">
        <v>21</v>
      </c>
      <c r="T6" s="129"/>
      <c r="U6" s="26">
        <f t="shared" si="1"/>
        <v>19.333333333333332</v>
      </c>
      <c r="V6" s="25">
        <v>21</v>
      </c>
      <c r="W6" s="25">
        <v>18</v>
      </c>
      <c r="X6" s="25">
        <v>20</v>
      </c>
      <c r="Y6" s="129"/>
      <c r="Z6" s="26">
        <f t="shared" si="2"/>
        <v>19.666666666666668</v>
      </c>
      <c r="AA6" s="25">
        <v>21</v>
      </c>
      <c r="AB6" s="25">
        <v>18</v>
      </c>
      <c r="AC6" s="25">
        <v>20</v>
      </c>
      <c r="AD6" s="129"/>
      <c r="AE6" s="26">
        <f t="shared" si="3"/>
        <v>19.666666666666668</v>
      </c>
      <c r="AF6" s="25">
        <v>20</v>
      </c>
      <c r="AG6" s="25">
        <v>16</v>
      </c>
      <c r="AH6" s="25">
        <v>18</v>
      </c>
      <c r="AI6" s="129"/>
      <c r="AJ6" s="26">
        <f t="shared" si="4"/>
        <v>18</v>
      </c>
      <c r="AK6" s="25">
        <v>19</v>
      </c>
      <c r="AL6" s="25">
        <v>16</v>
      </c>
      <c r="AM6" s="25">
        <v>18</v>
      </c>
      <c r="AN6" s="129"/>
      <c r="AO6" s="26">
        <f t="shared" si="5"/>
        <v>17.666666666666668</v>
      </c>
      <c r="AP6" s="25">
        <v>20</v>
      </c>
      <c r="AQ6" s="25">
        <v>17</v>
      </c>
      <c r="AR6" s="25">
        <v>19</v>
      </c>
      <c r="AS6" s="129"/>
      <c r="AT6" s="26">
        <f t="shared" si="6"/>
        <v>18.666666666666668</v>
      </c>
      <c r="AU6" s="25">
        <v>20</v>
      </c>
      <c r="AV6" s="25">
        <v>17</v>
      </c>
      <c r="AW6" s="25">
        <v>19</v>
      </c>
      <c r="AX6" s="129"/>
      <c r="AY6" s="26">
        <f t="shared" si="7"/>
        <v>18.666666666666668</v>
      </c>
      <c r="AZ6" s="27">
        <f t="shared" si="8"/>
        <v>151</v>
      </c>
      <c r="BA6" s="28">
        <v>0</v>
      </c>
      <c r="BB6" s="28">
        <v>0</v>
      </c>
      <c r="BC6" s="28">
        <v>0</v>
      </c>
      <c r="BD6" s="133"/>
      <c r="BE6" s="26">
        <f t="shared" si="9"/>
        <v>0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1">
        <f t="shared" si="15"/>
        <v>0</v>
      </c>
      <c r="DI6" s="32">
        <f t="shared" si="16"/>
        <v>151</v>
      </c>
      <c r="DJ6" s="88">
        <f t="shared" si="17"/>
        <v>3</v>
      </c>
      <c r="DK6" s="81">
        <f t="shared" si="18"/>
        <v>19.333333333333332</v>
      </c>
      <c r="DL6" s="33">
        <f t="shared" si="19"/>
        <v>151019.33333333334</v>
      </c>
      <c r="DM6" s="34">
        <f t="shared" si="20"/>
        <v>3</v>
      </c>
      <c r="DN6" s="33">
        <f t="shared" si="21"/>
        <v>18</v>
      </c>
      <c r="DO6" s="33">
        <f t="shared" si="22"/>
        <v>151019351.33333334</v>
      </c>
      <c r="DP6" s="34">
        <f t="shared" si="23"/>
        <v>3</v>
      </c>
      <c r="DQ6" s="35">
        <f t="shared" si="24"/>
        <v>19.333333333333332</v>
      </c>
      <c r="DR6" s="35">
        <f t="shared" si="25"/>
        <v>151019351352.6667</v>
      </c>
      <c r="DS6" s="34">
        <f t="shared" si="26"/>
        <v>3</v>
      </c>
      <c r="DT6" s="35">
        <f t="shared" si="27"/>
        <v>17.666666666666668</v>
      </c>
      <c r="DU6" s="35">
        <f t="shared" si="28"/>
        <v>151019351352684.34</v>
      </c>
      <c r="DV6" s="34">
        <f t="shared" si="29"/>
        <v>3</v>
      </c>
      <c r="DW6" s="35">
        <f>IF(DV6&lt;&gt;20,RANK(DV6,$DV$4:$DV$23,1)+COUNTIF(DV$4:DV6,DV6)-1,20)</f>
        <v>3</v>
      </c>
      <c r="DX6" s="36">
        <f t="shared" si="30"/>
        <v>0.9419837804117281</v>
      </c>
      <c r="DY6" s="82" t="str">
        <f t="shared" si="31"/>
        <v>-</v>
      </c>
      <c r="DZ6" s="14"/>
    </row>
    <row r="7" spans="4:130" ht="12.75">
      <c r="D7" s="21">
        <f>classi!B245</f>
        <v>124</v>
      </c>
      <c r="E7" s="37"/>
      <c r="F7" s="23" t="str">
        <f>classi!C245</f>
        <v>rosalba</v>
      </c>
      <c r="G7" s="23" t="str">
        <f>classi!D245</f>
        <v>regis</v>
      </c>
      <c r="H7" s="238" t="str">
        <f>classi!G245</f>
        <v>mik</v>
      </c>
      <c r="I7" s="229"/>
      <c r="J7" s="37"/>
      <c r="K7" s="37"/>
      <c r="L7" s="25">
        <v>18</v>
      </c>
      <c r="M7" s="25">
        <v>14</v>
      </c>
      <c r="N7" s="25">
        <v>18</v>
      </c>
      <c r="O7" s="129"/>
      <c r="P7" s="26">
        <f t="shared" si="0"/>
        <v>16.666666666666668</v>
      </c>
      <c r="Q7" s="25">
        <v>18</v>
      </c>
      <c r="R7" s="25">
        <v>16</v>
      </c>
      <c r="S7" s="25">
        <v>16</v>
      </c>
      <c r="T7" s="129"/>
      <c r="U7" s="26">
        <f t="shared" si="1"/>
        <v>16.666666666666668</v>
      </c>
      <c r="V7" s="25">
        <v>20</v>
      </c>
      <c r="W7" s="25">
        <v>18</v>
      </c>
      <c r="X7" s="25">
        <v>18</v>
      </c>
      <c r="Y7" s="129"/>
      <c r="Z7" s="26">
        <f t="shared" si="2"/>
        <v>18.666666666666668</v>
      </c>
      <c r="AA7" s="25">
        <v>19</v>
      </c>
      <c r="AB7" s="25">
        <v>18</v>
      </c>
      <c r="AC7" s="25">
        <v>18</v>
      </c>
      <c r="AD7" s="129"/>
      <c r="AE7" s="26">
        <f t="shared" si="3"/>
        <v>18.333333333333332</v>
      </c>
      <c r="AF7" s="25">
        <v>19</v>
      </c>
      <c r="AG7" s="25">
        <v>16</v>
      </c>
      <c r="AH7" s="25">
        <v>18</v>
      </c>
      <c r="AI7" s="129"/>
      <c r="AJ7" s="26">
        <f t="shared" si="4"/>
        <v>17.666666666666668</v>
      </c>
      <c r="AK7" s="25">
        <v>18</v>
      </c>
      <c r="AL7" s="25">
        <v>15</v>
      </c>
      <c r="AM7" s="25">
        <v>17</v>
      </c>
      <c r="AN7" s="129"/>
      <c r="AO7" s="26">
        <f t="shared" si="5"/>
        <v>16.666666666666668</v>
      </c>
      <c r="AP7" s="25">
        <v>18</v>
      </c>
      <c r="AQ7" s="25">
        <v>17</v>
      </c>
      <c r="AR7" s="25">
        <v>17</v>
      </c>
      <c r="AS7" s="129"/>
      <c r="AT7" s="26">
        <f t="shared" si="6"/>
        <v>17.333333333333332</v>
      </c>
      <c r="AU7" s="25">
        <v>18</v>
      </c>
      <c r="AV7" s="25">
        <v>12</v>
      </c>
      <c r="AW7" s="25">
        <v>17</v>
      </c>
      <c r="AX7" s="129"/>
      <c r="AY7" s="26">
        <f t="shared" si="7"/>
        <v>15.666666666666666</v>
      </c>
      <c r="AZ7" s="27">
        <f t="shared" si="8"/>
        <v>137.66666666666666</v>
      </c>
      <c r="BA7" s="28">
        <v>0</v>
      </c>
      <c r="BB7" s="28">
        <v>0</v>
      </c>
      <c r="BC7" s="28">
        <v>0</v>
      </c>
      <c r="BD7" s="133"/>
      <c r="BE7" s="26">
        <f t="shared" si="9"/>
        <v>0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1">
        <f t="shared" si="15"/>
        <v>0</v>
      </c>
      <c r="DI7" s="32">
        <f t="shared" si="16"/>
        <v>137.66666666666666</v>
      </c>
      <c r="DJ7" s="88">
        <f t="shared" si="17"/>
        <v>5</v>
      </c>
      <c r="DK7" s="81">
        <f t="shared" si="18"/>
        <v>16.666666666666668</v>
      </c>
      <c r="DL7" s="33">
        <f t="shared" si="19"/>
        <v>137683.3333333333</v>
      </c>
      <c r="DM7" s="34">
        <f t="shared" si="20"/>
        <v>5</v>
      </c>
      <c r="DN7" s="33">
        <f t="shared" si="21"/>
        <v>17.666666666666668</v>
      </c>
      <c r="DO7" s="33">
        <f t="shared" si="22"/>
        <v>137683350.99999997</v>
      </c>
      <c r="DP7" s="34">
        <f t="shared" si="23"/>
        <v>5</v>
      </c>
      <c r="DQ7" s="35">
        <f t="shared" si="24"/>
        <v>16.666666666666668</v>
      </c>
      <c r="DR7" s="35">
        <f t="shared" si="25"/>
        <v>137683351016.66663</v>
      </c>
      <c r="DS7" s="34">
        <f t="shared" si="26"/>
        <v>5</v>
      </c>
      <c r="DT7" s="35">
        <f t="shared" si="27"/>
        <v>16.666666666666668</v>
      </c>
      <c r="DU7" s="35">
        <f t="shared" si="28"/>
        <v>137683351016683.3</v>
      </c>
      <c r="DV7" s="34">
        <f t="shared" si="29"/>
        <v>5</v>
      </c>
      <c r="DW7" s="35">
        <f>IF(DV7&lt;&gt;20,RANK(DV7,$DV$4:$DV$23,1)+COUNTIF(DV$4:DV7,DV7)-1,20)</f>
        <v>5</v>
      </c>
      <c r="DX7" s="36">
        <f t="shared" si="30"/>
        <v>0.8588064046579331</v>
      </c>
      <c r="DY7" s="82" t="str">
        <f t="shared" si="31"/>
        <v>-</v>
      </c>
      <c r="DZ7" s="14"/>
    </row>
    <row r="8" spans="4:130" ht="12.75">
      <c r="D8" s="21">
        <f>classi!B246</f>
        <v>125</v>
      </c>
      <c r="E8" s="37"/>
      <c r="F8" s="23" t="str">
        <f>classi!C246</f>
        <v>cristina</v>
      </c>
      <c r="G8" s="23" t="str">
        <f>classi!D246</f>
        <v>venturi</v>
      </c>
      <c r="H8" s="238" t="str">
        <f>classi!G246</f>
        <v>slash</v>
      </c>
      <c r="I8" s="229"/>
      <c r="J8" s="37"/>
      <c r="K8" s="37"/>
      <c r="L8" s="25">
        <v>20</v>
      </c>
      <c r="M8" s="25">
        <v>21</v>
      </c>
      <c r="N8" s="25">
        <v>22</v>
      </c>
      <c r="O8" s="129"/>
      <c r="P8" s="26">
        <f t="shared" si="0"/>
        <v>21</v>
      </c>
      <c r="Q8" s="25">
        <v>21</v>
      </c>
      <c r="R8" s="25">
        <v>19</v>
      </c>
      <c r="S8" s="25">
        <v>21</v>
      </c>
      <c r="T8" s="129"/>
      <c r="U8" s="26">
        <f t="shared" si="1"/>
        <v>20.333333333333332</v>
      </c>
      <c r="V8" s="25">
        <v>21</v>
      </c>
      <c r="W8" s="25">
        <v>20</v>
      </c>
      <c r="X8" s="25">
        <v>21</v>
      </c>
      <c r="Y8" s="129"/>
      <c r="Z8" s="26">
        <f t="shared" si="2"/>
        <v>20.666666666666668</v>
      </c>
      <c r="AA8" s="25">
        <v>21</v>
      </c>
      <c r="AB8" s="25">
        <v>20</v>
      </c>
      <c r="AC8" s="25">
        <v>20</v>
      </c>
      <c r="AD8" s="129"/>
      <c r="AE8" s="26">
        <f t="shared" si="3"/>
        <v>20.333333333333332</v>
      </c>
      <c r="AF8" s="25">
        <v>21</v>
      </c>
      <c r="AG8" s="25">
        <v>18</v>
      </c>
      <c r="AH8" s="25">
        <v>19</v>
      </c>
      <c r="AI8" s="129"/>
      <c r="AJ8" s="26">
        <f t="shared" si="4"/>
        <v>19.333333333333332</v>
      </c>
      <c r="AK8" s="25">
        <v>20</v>
      </c>
      <c r="AL8" s="25">
        <v>20</v>
      </c>
      <c r="AM8" s="25">
        <v>18</v>
      </c>
      <c r="AN8" s="129"/>
      <c r="AO8" s="26">
        <f t="shared" si="5"/>
        <v>19.333333333333332</v>
      </c>
      <c r="AP8" s="25">
        <v>20</v>
      </c>
      <c r="AQ8" s="25">
        <v>20</v>
      </c>
      <c r="AR8" s="25">
        <v>19</v>
      </c>
      <c r="AS8" s="129"/>
      <c r="AT8" s="26">
        <f t="shared" si="6"/>
        <v>19.666666666666668</v>
      </c>
      <c r="AU8" s="25">
        <v>21</v>
      </c>
      <c r="AV8" s="25">
        <v>19</v>
      </c>
      <c r="AW8" s="25">
        <v>19</v>
      </c>
      <c r="AX8" s="129"/>
      <c r="AY8" s="26">
        <f t="shared" si="7"/>
        <v>19.666666666666668</v>
      </c>
      <c r="AZ8" s="27">
        <f t="shared" si="8"/>
        <v>160.33333333333331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0.1</v>
      </c>
      <c r="CB8" s="30">
        <v>0</v>
      </c>
      <c r="CC8" s="135"/>
      <c r="CD8" s="108">
        <f t="shared" si="14"/>
        <v>0.03333333333333333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</v>
      </c>
      <c r="DE8" s="177">
        <f t="shared" si="33"/>
        <v>0.1</v>
      </c>
      <c r="DF8" s="177">
        <f t="shared" si="33"/>
        <v>0</v>
      </c>
      <c r="DG8" s="149">
        <f t="shared" si="32"/>
        <v>0</v>
      </c>
      <c r="DH8" s="31">
        <f t="shared" si="15"/>
        <v>0.03333333333333333</v>
      </c>
      <c r="DI8" s="32">
        <f t="shared" si="16"/>
        <v>160.29999999999998</v>
      </c>
      <c r="DJ8" s="88">
        <f t="shared" si="17"/>
        <v>1</v>
      </c>
      <c r="DK8" s="81">
        <f t="shared" si="18"/>
        <v>21</v>
      </c>
      <c r="DL8" s="33">
        <f t="shared" si="19"/>
        <v>160320.99999999997</v>
      </c>
      <c r="DM8" s="34">
        <f t="shared" si="20"/>
        <v>1</v>
      </c>
      <c r="DN8" s="33">
        <f t="shared" si="21"/>
        <v>19.333333333333332</v>
      </c>
      <c r="DO8" s="33">
        <f t="shared" si="22"/>
        <v>160321019.3333333</v>
      </c>
      <c r="DP8" s="34">
        <f t="shared" si="23"/>
        <v>1</v>
      </c>
      <c r="DQ8" s="35">
        <f t="shared" si="24"/>
        <v>20.333333333333332</v>
      </c>
      <c r="DR8" s="35">
        <f t="shared" si="25"/>
        <v>160321019353.66666</v>
      </c>
      <c r="DS8" s="34">
        <f t="shared" si="26"/>
        <v>1</v>
      </c>
      <c r="DT8" s="35">
        <f t="shared" si="27"/>
        <v>19.333333333333332</v>
      </c>
      <c r="DU8" s="35">
        <f t="shared" si="28"/>
        <v>160321019353686</v>
      </c>
      <c r="DV8" s="34">
        <f t="shared" si="29"/>
        <v>1</v>
      </c>
      <c r="DW8" s="35">
        <f>IF(DV8&lt;&gt;20,RANK(DV8,$DV$4:$DV$23,1)+COUNTIF(DV$4:DV8,DV8)-1,20)</f>
        <v>1</v>
      </c>
      <c r="DX8" s="36">
        <f t="shared" si="30"/>
        <v>1</v>
      </c>
      <c r="DY8" s="82" t="str">
        <f t="shared" si="31"/>
        <v>-</v>
      </c>
      <c r="DZ8" s="14"/>
    </row>
    <row r="9" spans="4:130" ht="12.75">
      <c r="D9" s="21">
        <f>classi!B247</f>
        <v>0</v>
      </c>
      <c r="E9" s="37"/>
      <c r="F9" s="23">
        <f>classi!C247</f>
        <v>0</v>
      </c>
      <c r="G9" s="23">
        <f>classi!D247</f>
        <v>0</v>
      </c>
      <c r="H9" s="238">
        <f>classi!G247</f>
        <v>0</v>
      </c>
      <c r="I9" s="229"/>
      <c r="J9" s="37"/>
      <c r="K9" s="37"/>
      <c r="L9" s="25">
        <v>0</v>
      </c>
      <c r="M9" s="25">
        <v>0</v>
      </c>
      <c r="N9" s="25">
        <v>0</v>
      </c>
      <c r="O9" s="129"/>
      <c r="P9" s="26">
        <f t="shared" si="0"/>
        <v>0</v>
      </c>
      <c r="Q9" s="25">
        <v>0</v>
      </c>
      <c r="R9" s="25">
        <v>0</v>
      </c>
      <c r="S9" s="25">
        <v>0</v>
      </c>
      <c r="T9" s="129"/>
      <c r="U9" s="26">
        <f t="shared" si="1"/>
        <v>0</v>
      </c>
      <c r="V9" s="25">
        <v>0</v>
      </c>
      <c r="W9" s="25">
        <v>0</v>
      </c>
      <c r="X9" s="25">
        <v>0</v>
      </c>
      <c r="Y9" s="129"/>
      <c r="Z9" s="26">
        <f t="shared" si="2"/>
        <v>0</v>
      </c>
      <c r="AA9" s="25">
        <v>0</v>
      </c>
      <c r="AB9" s="25">
        <v>0</v>
      </c>
      <c r="AC9" s="25">
        <v>0</v>
      </c>
      <c r="AD9" s="129"/>
      <c r="AE9" s="26">
        <f t="shared" si="3"/>
        <v>0</v>
      </c>
      <c r="AF9" s="25">
        <v>0</v>
      </c>
      <c r="AG9" s="25">
        <v>0</v>
      </c>
      <c r="AH9" s="25">
        <v>0</v>
      </c>
      <c r="AI9" s="129"/>
      <c r="AJ9" s="26">
        <f t="shared" si="4"/>
        <v>0</v>
      </c>
      <c r="AK9" s="25">
        <v>0</v>
      </c>
      <c r="AL9" s="25">
        <v>0</v>
      </c>
      <c r="AM9" s="25">
        <v>0</v>
      </c>
      <c r="AN9" s="129"/>
      <c r="AO9" s="26">
        <f t="shared" si="5"/>
        <v>0</v>
      </c>
      <c r="AP9" s="25">
        <v>0</v>
      </c>
      <c r="AQ9" s="25">
        <v>0</v>
      </c>
      <c r="AR9" s="25">
        <v>0</v>
      </c>
      <c r="AS9" s="129"/>
      <c r="AT9" s="26">
        <f t="shared" si="6"/>
        <v>0</v>
      </c>
      <c r="AU9" s="25">
        <v>0</v>
      </c>
      <c r="AV9" s="25">
        <v>0</v>
      </c>
      <c r="AW9" s="25">
        <v>0</v>
      </c>
      <c r="AX9" s="129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6</v>
      </c>
      <c r="DK9" s="81">
        <f t="shared" si="18"/>
        <v>0</v>
      </c>
      <c r="DL9" s="33">
        <f t="shared" si="19"/>
        <v>0</v>
      </c>
      <c r="DM9" s="34">
        <f t="shared" si="20"/>
        <v>6</v>
      </c>
      <c r="DN9" s="33">
        <f t="shared" si="21"/>
        <v>0</v>
      </c>
      <c r="DO9" s="33">
        <f t="shared" si="22"/>
        <v>0</v>
      </c>
      <c r="DP9" s="34">
        <f t="shared" si="23"/>
        <v>6</v>
      </c>
      <c r="DQ9" s="35">
        <f t="shared" si="24"/>
        <v>0</v>
      </c>
      <c r="DR9" s="35">
        <f t="shared" si="25"/>
        <v>0</v>
      </c>
      <c r="DS9" s="34">
        <f t="shared" si="26"/>
        <v>6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4:130" ht="12.75">
      <c r="D10" s="21" t="str">
        <f>classi!B248</f>
        <v>-</v>
      </c>
      <c r="E10" s="37"/>
      <c r="F10" s="23">
        <f>classi!C248</f>
        <v>0</v>
      </c>
      <c r="G10" s="23">
        <f>classi!D248</f>
        <v>0</v>
      </c>
      <c r="H10" s="238">
        <f>classi!G248</f>
        <v>0</v>
      </c>
      <c r="I10" s="229"/>
      <c r="J10" s="37"/>
      <c r="K10" s="37"/>
      <c r="L10" s="25">
        <v>0</v>
      </c>
      <c r="M10" s="25">
        <v>0</v>
      </c>
      <c r="N10" s="25">
        <v>0</v>
      </c>
      <c r="O10" s="129"/>
      <c r="P10" s="26">
        <f t="shared" si="0"/>
        <v>0</v>
      </c>
      <c r="Q10" s="25">
        <v>0</v>
      </c>
      <c r="R10" s="25">
        <v>0</v>
      </c>
      <c r="S10" s="25">
        <v>0</v>
      </c>
      <c r="T10" s="129"/>
      <c r="U10" s="26">
        <f t="shared" si="1"/>
        <v>0</v>
      </c>
      <c r="V10" s="25">
        <v>0</v>
      </c>
      <c r="W10" s="25">
        <v>0</v>
      </c>
      <c r="X10" s="25">
        <v>0</v>
      </c>
      <c r="Y10" s="129"/>
      <c r="Z10" s="26">
        <f t="shared" si="2"/>
        <v>0</v>
      </c>
      <c r="AA10" s="25">
        <v>0</v>
      </c>
      <c r="AB10" s="25">
        <v>0</v>
      </c>
      <c r="AC10" s="25">
        <v>0</v>
      </c>
      <c r="AD10" s="129"/>
      <c r="AE10" s="26">
        <f t="shared" si="3"/>
        <v>0</v>
      </c>
      <c r="AF10" s="25">
        <v>0</v>
      </c>
      <c r="AG10" s="25">
        <v>0</v>
      </c>
      <c r="AH10" s="25">
        <v>0</v>
      </c>
      <c r="AI10" s="129"/>
      <c r="AJ10" s="26">
        <f t="shared" si="4"/>
        <v>0</v>
      </c>
      <c r="AK10" s="25">
        <v>0</v>
      </c>
      <c r="AL10" s="25">
        <v>0</v>
      </c>
      <c r="AM10" s="25">
        <v>0</v>
      </c>
      <c r="AN10" s="129"/>
      <c r="AO10" s="26">
        <f t="shared" si="5"/>
        <v>0</v>
      </c>
      <c r="AP10" s="25">
        <v>0</v>
      </c>
      <c r="AQ10" s="25">
        <v>0</v>
      </c>
      <c r="AR10" s="25">
        <v>0</v>
      </c>
      <c r="AS10" s="129"/>
      <c r="AT10" s="26">
        <f t="shared" si="6"/>
        <v>0</v>
      </c>
      <c r="AU10" s="25">
        <v>0</v>
      </c>
      <c r="AV10" s="25">
        <v>0</v>
      </c>
      <c r="AW10" s="25">
        <v>0</v>
      </c>
      <c r="AX10" s="129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3"/>
      <c r="BE10" s="26">
        <f t="shared" si="9"/>
        <v>0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6</v>
      </c>
      <c r="DK10" s="81">
        <f t="shared" si="18"/>
        <v>0</v>
      </c>
      <c r="DL10" s="33">
        <f t="shared" si="19"/>
        <v>0</v>
      </c>
      <c r="DM10" s="34">
        <f t="shared" si="20"/>
        <v>6</v>
      </c>
      <c r="DN10" s="33">
        <f t="shared" si="21"/>
        <v>0</v>
      </c>
      <c r="DO10" s="33">
        <f t="shared" si="22"/>
        <v>0</v>
      </c>
      <c r="DP10" s="34">
        <f t="shared" si="23"/>
        <v>6</v>
      </c>
      <c r="DQ10" s="35">
        <f t="shared" si="24"/>
        <v>0</v>
      </c>
      <c r="DR10" s="35">
        <f t="shared" si="25"/>
        <v>0</v>
      </c>
      <c r="DS10" s="34">
        <f t="shared" si="26"/>
        <v>6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4:130" ht="12.75">
      <c r="D11" s="21" t="str">
        <f>classi!B249</f>
        <v>-</v>
      </c>
      <c r="E11" s="37"/>
      <c r="F11" s="23">
        <f>classi!C249</f>
        <v>0</v>
      </c>
      <c r="G11" s="23">
        <f>classi!D249</f>
        <v>0</v>
      </c>
      <c r="H11" s="238">
        <f>classi!G249</f>
        <v>0</v>
      </c>
      <c r="I11" s="229"/>
      <c r="J11" s="37"/>
      <c r="K11" s="37"/>
      <c r="L11" s="25">
        <v>0</v>
      </c>
      <c r="M11" s="25">
        <v>0</v>
      </c>
      <c r="N11" s="25">
        <v>0</v>
      </c>
      <c r="O11" s="129"/>
      <c r="P11" s="26">
        <f t="shared" si="0"/>
        <v>0</v>
      </c>
      <c r="Q11" s="25">
        <v>0</v>
      </c>
      <c r="R11" s="25">
        <v>0</v>
      </c>
      <c r="S11" s="25">
        <v>0</v>
      </c>
      <c r="T11" s="129"/>
      <c r="U11" s="26">
        <f t="shared" si="1"/>
        <v>0</v>
      </c>
      <c r="V11" s="25">
        <v>0</v>
      </c>
      <c r="W11" s="25">
        <v>0</v>
      </c>
      <c r="X11" s="25">
        <v>0</v>
      </c>
      <c r="Y11" s="129"/>
      <c r="Z11" s="26">
        <f t="shared" si="2"/>
        <v>0</v>
      </c>
      <c r="AA11" s="25">
        <v>0</v>
      </c>
      <c r="AB11" s="25">
        <v>0</v>
      </c>
      <c r="AC11" s="25">
        <v>0</v>
      </c>
      <c r="AD11" s="129"/>
      <c r="AE11" s="26">
        <f t="shared" si="3"/>
        <v>0</v>
      </c>
      <c r="AF11" s="25">
        <v>0</v>
      </c>
      <c r="AG11" s="25">
        <v>0</v>
      </c>
      <c r="AH11" s="25">
        <v>0</v>
      </c>
      <c r="AI11" s="129"/>
      <c r="AJ11" s="26">
        <f t="shared" si="4"/>
        <v>0</v>
      </c>
      <c r="AK11" s="25">
        <v>0</v>
      </c>
      <c r="AL11" s="25">
        <v>0</v>
      </c>
      <c r="AM11" s="25">
        <v>0</v>
      </c>
      <c r="AN11" s="129"/>
      <c r="AO11" s="26">
        <f t="shared" si="5"/>
        <v>0</v>
      </c>
      <c r="AP11" s="25">
        <v>0</v>
      </c>
      <c r="AQ11" s="25">
        <v>0</v>
      </c>
      <c r="AR11" s="25">
        <v>0</v>
      </c>
      <c r="AS11" s="129"/>
      <c r="AT11" s="26">
        <f t="shared" si="6"/>
        <v>0</v>
      </c>
      <c r="AU11" s="25">
        <v>0</v>
      </c>
      <c r="AV11" s="25">
        <v>0</v>
      </c>
      <c r="AW11" s="25">
        <v>0</v>
      </c>
      <c r="AX11" s="129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6</v>
      </c>
      <c r="DK11" s="81">
        <f t="shared" si="18"/>
        <v>0</v>
      </c>
      <c r="DL11" s="33">
        <f t="shared" si="19"/>
        <v>0</v>
      </c>
      <c r="DM11" s="34">
        <f t="shared" si="20"/>
        <v>6</v>
      </c>
      <c r="DN11" s="33">
        <f t="shared" si="21"/>
        <v>0</v>
      </c>
      <c r="DO11" s="33">
        <f t="shared" si="22"/>
        <v>0</v>
      </c>
      <c r="DP11" s="34">
        <f t="shared" si="23"/>
        <v>6</v>
      </c>
      <c r="DQ11" s="35">
        <f t="shared" si="24"/>
        <v>0</v>
      </c>
      <c r="DR11" s="35">
        <f t="shared" si="25"/>
        <v>0</v>
      </c>
      <c r="DS11" s="34">
        <f t="shared" si="26"/>
        <v>6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4:130" ht="12.75">
      <c r="D12" s="21" t="str">
        <f>classi!B250</f>
        <v>-</v>
      </c>
      <c r="E12" s="37"/>
      <c r="F12" s="23">
        <f>classi!C250</f>
        <v>0</v>
      </c>
      <c r="G12" s="23">
        <f>classi!D250</f>
        <v>0</v>
      </c>
      <c r="H12" s="238">
        <f>classi!G250</f>
        <v>0</v>
      </c>
      <c r="I12" s="229"/>
      <c r="J12" s="37"/>
      <c r="K12" s="37"/>
      <c r="L12" s="25">
        <v>0</v>
      </c>
      <c r="M12" s="25">
        <v>0</v>
      </c>
      <c r="N12" s="25">
        <v>0</v>
      </c>
      <c r="O12" s="129"/>
      <c r="P12" s="26">
        <f t="shared" si="0"/>
        <v>0</v>
      </c>
      <c r="Q12" s="25">
        <v>0</v>
      </c>
      <c r="R12" s="25">
        <v>0</v>
      </c>
      <c r="S12" s="25">
        <v>0</v>
      </c>
      <c r="T12" s="129"/>
      <c r="U12" s="26">
        <f t="shared" si="1"/>
        <v>0</v>
      </c>
      <c r="V12" s="25">
        <v>0</v>
      </c>
      <c r="W12" s="25">
        <v>0</v>
      </c>
      <c r="X12" s="25">
        <v>0</v>
      </c>
      <c r="Y12" s="129"/>
      <c r="Z12" s="26">
        <f t="shared" si="2"/>
        <v>0</v>
      </c>
      <c r="AA12" s="25">
        <v>0</v>
      </c>
      <c r="AB12" s="25">
        <v>0</v>
      </c>
      <c r="AC12" s="25">
        <v>0</v>
      </c>
      <c r="AD12" s="129"/>
      <c r="AE12" s="26">
        <f t="shared" si="3"/>
        <v>0</v>
      </c>
      <c r="AF12" s="25">
        <v>0</v>
      </c>
      <c r="AG12" s="25">
        <v>0</v>
      </c>
      <c r="AH12" s="25">
        <v>0</v>
      </c>
      <c r="AI12" s="129"/>
      <c r="AJ12" s="26">
        <f t="shared" si="4"/>
        <v>0</v>
      </c>
      <c r="AK12" s="25">
        <v>0</v>
      </c>
      <c r="AL12" s="25">
        <v>0</v>
      </c>
      <c r="AM12" s="25">
        <v>0</v>
      </c>
      <c r="AN12" s="129"/>
      <c r="AO12" s="26">
        <f t="shared" si="5"/>
        <v>0</v>
      </c>
      <c r="AP12" s="25">
        <v>0</v>
      </c>
      <c r="AQ12" s="25">
        <v>0</v>
      </c>
      <c r="AR12" s="25">
        <v>0</v>
      </c>
      <c r="AS12" s="129"/>
      <c r="AT12" s="26">
        <f t="shared" si="6"/>
        <v>0</v>
      </c>
      <c r="AU12" s="25">
        <v>0</v>
      </c>
      <c r="AV12" s="25">
        <v>0</v>
      </c>
      <c r="AW12" s="25">
        <v>0</v>
      </c>
      <c r="AX12" s="129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6</v>
      </c>
      <c r="DK12" s="81">
        <f t="shared" si="18"/>
        <v>0</v>
      </c>
      <c r="DL12" s="33">
        <f t="shared" si="19"/>
        <v>0</v>
      </c>
      <c r="DM12" s="34">
        <f t="shared" si="20"/>
        <v>6</v>
      </c>
      <c r="DN12" s="33">
        <f t="shared" si="21"/>
        <v>0</v>
      </c>
      <c r="DO12" s="33">
        <f t="shared" si="22"/>
        <v>0</v>
      </c>
      <c r="DP12" s="34">
        <f t="shared" si="23"/>
        <v>6</v>
      </c>
      <c r="DQ12" s="35">
        <f t="shared" si="24"/>
        <v>0</v>
      </c>
      <c r="DR12" s="35">
        <f t="shared" si="25"/>
        <v>0</v>
      </c>
      <c r="DS12" s="34">
        <f t="shared" si="26"/>
        <v>6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4:130" ht="12.75">
      <c r="D13" s="21" t="str">
        <f>classi!B251</f>
        <v>-</v>
      </c>
      <c r="E13" s="37"/>
      <c r="F13" s="23">
        <f>classi!C251</f>
        <v>0</v>
      </c>
      <c r="G13" s="23">
        <f>classi!D251</f>
        <v>0</v>
      </c>
      <c r="H13" s="238">
        <f>classi!G251</f>
        <v>0</v>
      </c>
      <c r="I13" s="229"/>
      <c r="J13" s="37"/>
      <c r="K13" s="37"/>
      <c r="L13" s="25">
        <v>0</v>
      </c>
      <c r="M13" s="25">
        <v>0</v>
      </c>
      <c r="N13" s="25"/>
      <c r="O13" s="129"/>
      <c r="P13" s="26">
        <f t="shared" si="0"/>
        <v>0</v>
      </c>
      <c r="Q13" s="25">
        <v>0</v>
      </c>
      <c r="R13" s="25">
        <v>0</v>
      </c>
      <c r="S13" s="25">
        <v>0</v>
      </c>
      <c r="T13" s="129"/>
      <c r="U13" s="26">
        <f t="shared" si="1"/>
        <v>0</v>
      </c>
      <c r="V13" s="25">
        <v>0</v>
      </c>
      <c r="W13" s="25">
        <v>0</v>
      </c>
      <c r="X13" s="25">
        <v>0</v>
      </c>
      <c r="Y13" s="129"/>
      <c r="Z13" s="26">
        <f t="shared" si="2"/>
        <v>0</v>
      </c>
      <c r="AA13" s="25">
        <v>0</v>
      </c>
      <c r="AB13" s="25">
        <v>0</v>
      </c>
      <c r="AC13" s="25">
        <v>0</v>
      </c>
      <c r="AD13" s="129"/>
      <c r="AE13" s="26">
        <f t="shared" si="3"/>
        <v>0</v>
      </c>
      <c r="AF13" s="25">
        <v>0</v>
      </c>
      <c r="AG13" s="25">
        <v>0</v>
      </c>
      <c r="AH13" s="25">
        <v>0</v>
      </c>
      <c r="AI13" s="129"/>
      <c r="AJ13" s="26">
        <f t="shared" si="4"/>
        <v>0</v>
      </c>
      <c r="AK13" s="25">
        <v>0</v>
      </c>
      <c r="AL13" s="25">
        <v>0</v>
      </c>
      <c r="AM13" s="25">
        <v>0</v>
      </c>
      <c r="AN13" s="129"/>
      <c r="AO13" s="26">
        <f t="shared" si="5"/>
        <v>0</v>
      </c>
      <c r="AP13" s="25">
        <v>0</v>
      </c>
      <c r="AQ13" s="25">
        <v>0</v>
      </c>
      <c r="AR13" s="25">
        <v>0</v>
      </c>
      <c r="AS13" s="129"/>
      <c r="AT13" s="26">
        <f t="shared" si="6"/>
        <v>0</v>
      </c>
      <c r="AU13" s="25">
        <v>0</v>
      </c>
      <c r="AV13" s="25">
        <v>0</v>
      </c>
      <c r="AW13" s="25">
        <v>0</v>
      </c>
      <c r="AX13" s="129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6</v>
      </c>
      <c r="DK13" s="81">
        <f t="shared" si="18"/>
        <v>0</v>
      </c>
      <c r="DL13" s="33">
        <f t="shared" si="19"/>
        <v>0</v>
      </c>
      <c r="DM13" s="34">
        <f t="shared" si="20"/>
        <v>6</v>
      </c>
      <c r="DN13" s="33">
        <f t="shared" si="21"/>
        <v>0</v>
      </c>
      <c r="DO13" s="33">
        <f t="shared" si="22"/>
        <v>0</v>
      </c>
      <c r="DP13" s="34">
        <f t="shared" si="23"/>
        <v>6</v>
      </c>
      <c r="DQ13" s="35">
        <f t="shared" si="24"/>
        <v>0</v>
      </c>
      <c r="DR13" s="35">
        <f t="shared" si="25"/>
        <v>0</v>
      </c>
      <c r="DS13" s="34">
        <f t="shared" si="26"/>
        <v>6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4:130" ht="12.75">
      <c r="D14" s="21" t="str">
        <f>classi!B252</f>
        <v>-</v>
      </c>
      <c r="E14" s="37"/>
      <c r="F14" s="23">
        <f>classi!C252</f>
        <v>0</v>
      </c>
      <c r="G14" s="23">
        <f>classi!D252</f>
        <v>0</v>
      </c>
      <c r="H14" s="238">
        <f>classi!G252</f>
        <v>0</v>
      </c>
      <c r="I14" s="229"/>
      <c r="J14" s="37"/>
      <c r="K14" s="37"/>
      <c r="L14" s="25">
        <v>0</v>
      </c>
      <c r="M14" s="25">
        <v>0</v>
      </c>
      <c r="N14" s="25"/>
      <c r="O14" s="129"/>
      <c r="P14" s="26">
        <f t="shared" si="0"/>
        <v>0</v>
      </c>
      <c r="Q14" s="25">
        <v>0</v>
      </c>
      <c r="R14" s="25">
        <v>0</v>
      </c>
      <c r="S14" s="25"/>
      <c r="T14" s="129"/>
      <c r="U14" s="26">
        <f t="shared" si="1"/>
        <v>0</v>
      </c>
      <c r="V14" s="25">
        <v>0</v>
      </c>
      <c r="W14" s="25">
        <v>0</v>
      </c>
      <c r="X14" s="25"/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/>
      <c r="AI14" s="129"/>
      <c r="AJ14" s="26">
        <f t="shared" si="4"/>
        <v>0</v>
      </c>
      <c r="AK14" s="25">
        <v>0</v>
      </c>
      <c r="AL14" s="25">
        <v>0</v>
      </c>
      <c r="AM14" s="25"/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/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6</v>
      </c>
      <c r="DK14" s="81">
        <f t="shared" si="18"/>
        <v>0</v>
      </c>
      <c r="DL14" s="33">
        <f t="shared" si="19"/>
        <v>0</v>
      </c>
      <c r="DM14" s="34">
        <f t="shared" si="20"/>
        <v>6</v>
      </c>
      <c r="DN14" s="33">
        <f t="shared" si="21"/>
        <v>0</v>
      </c>
      <c r="DO14" s="33">
        <f t="shared" si="22"/>
        <v>0</v>
      </c>
      <c r="DP14" s="34">
        <f t="shared" si="23"/>
        <v>6</v>
      </c>
      <c r="DQ14" s="35">
        <f t="shared" si="24"/>
        <v>0</v>
      </c>
      <c r="DR14" s="35">
        <f t="shared" si="25"/>
        <v>0</v>
      </c>
      <c r="DS14" s="34">
        <f t="shared" si="26"/>
        <v>6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4:130" ht="12.75">
      <c r="D15" s="21" t="str">
        <f>classi!B253</f>
        <v>-</v>
      </c>
      <c r="E15" s="37"/>
      <c r="F15" s="23">
        <f>classi!C253</f>
        <v>0</v>
      </c>
      <c r="G15" s="23">
        <f>classi!D253</f>
        <v>0</v>
      </c>
      <c r="H15" s="238">
        <f>classi!G253</f>
        <v>0</v>
      </c>
      <c r="I15" s="229"/>
      <c r="J15" s="37"/>
      <c r="K15" s="37"/>
      <c r="L15" s="25">
        <v>0</v>
      </c>
      <c r="M15" s="25">
        <v>0</v>
      </c>
      <c r="N15" s="25"/>
      <c r="O15" s="129"/>
      <c r="P15" s="26">
        <f t="shared" si="0"/>
        <v>0</v>
      </c>
      <c r="Q15" s="25">
        <v>0</v>
      </c>
      <c r="R15" s="25">
        <v>0</v>
      </c>
      <c r="S15" s="25"/>
      <c r="T15" s="129"/>
      <c r="U15" s="26">
        <f t="shared" si="1"/>
        <v>0</v>
      </c>
      <c r="V15" s="25">
        <v>0</v>
      </c>
      <c r="W15" s="25">
        <v>0</v>
      </c>
      <c r="X15" s="25"/>
      <c r="Y15" s="129"/>
      <c r="Z15" s="26">
        <f t="shared" si="2"/>
        <v>0</v>
      </c>
      <c r="AA15" s="25">
        <v>0</v>
      </c>
      <c r="AB15" s="25">
        <v>0</v>
      </c>
      <c r="AC15" s="25"/>
      <c r="AD15" s="129"/>
      <c r="AE15" s="26">
        <f t="shared" si="3"/>
        <v>0</v>
      </c>
      <c r="AF15" s="25">
        <v>0</v>
      </c>
      <c r="AG15" s="25">
        <v>0</v>
      </c>
      <c r="AH15" s="25"/>
      <c r="AI15" s="129"/>
      <c r="AJ15" s="26">
        <f t="shared" si="4"/>
        <v>0</v>
      </c>
      <c r="AK15" s="25">
        <v>0</v>
      </c>
      <c r="AL15" s="25">
        <v>0</v>
      </c>
      <c r="AM15" s="25"/>
      <c r="AN15" s="129"/>
      <c r="AO15" s="26">
        <f t="shared" si="5"/>
        <v>0</v>
      </c>
      <c r="AP15" s="25">
        <v>0</v>
      </c>
      <c r="AQ15" s="25">
        <v>0</v>
      </c>
      <c r="AR15" s="25"/>
      <c r="AS15" s="129"/>
      <c r="AT15" s="26">
        <f t="shared" si="6"/>
        <v>0</v>
      </c>
      <c r="AU15" s="25">
        <v>0</v>
      </c>
      <c r="AV15" s="25">
        <v>0</v>
      </c>
      <c r="AW15" s="25"/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/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/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6</v>
      </c>
      <c r="DK15" s="81">
        <f t="shared" si="18"/>
        <v>0</v>
      </c>
      <c r="DL15" s="33">
        <f t="shared" si="19"/>
        <v>0</v>
      </c>
      <c r="DM15" s="34">
        <f t="shared" si="20"/>
        <v>6</v>
      </c>
      <c r="DN15" s="33">
        <f t="shared" si="21"/>
        <v>0</v>
      </c>
      <c r="DO15" s="33">
        <f t="shared" si="22"/>
        <v>0</v>
      </c>
      <c r="DP15" s="34">
        <f t="shared" si="23"/>
        <v>6</v>
      </c>
      <c r="DQ15" s="35">
        <f t="shared" si="24"/>
        <v>0</v>
      </c>
      <c r="DR15" s="35">
        <f t="shared" si="25"/>
        <v>0</v>
      </c>
      <c r="DS15" s="34">
        <f t="shared" si="26"/>
        <v>6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4:130" ht="12.75">
      <c r="D16" s="21" t="str">
        <f>classi!B254</f>
        <v>-</v>
      </c>
      <c r="E16" s="37"/>
      <c r="F16" s="23">
        <f>classi!C254</f>
        <v>0</v>
      </c>
      <c r="G16" s="23">
        <f>classi!D254</f>
        <v>0</v>
      </c>
      <c r="H16" s="238">
        <f>classi!G254</f>
        <v>0</v>
      </c>
      <c r="I16" s="229"/>
      <c r="J16" s="37"/>
      <c r="K16" s="37"/>
      <c r="L16" s="25">
        <v>0</v>
      </c>
      <c r="M16" s="25">
        <v>0</v>
      </c>
      <c r="N16" s="25"/>
      <c r="O16" s="129"/>
      <c r="P16" s="26">
        <f t="shared" si="0"/>
        <v>0</v>
      </c>
      <c r="Q16" s="25">
        <v>0</v>
      </c>
      <c r="R16" s="25">
        <v>0</v>
      </c>
      <c r="S16" s="25"/>
      <c r="T16" s="129"/>
      <c r="U16" s="26">
        <f t="shared" si="1"/>
        <v>0</v>
      </c>
      <c r="V16" s="25">
        <v>0</v>
      </c>
      <c r="W16" s="25">
        <v>0</v>
      </c>
      <c r="X16" s="25"/>
      <c r="Y16" s="129"/>
      <c r="Z16" s="26">
        <f t="shared" si="2"/>
        <v>0</v>
      </c>
      <c r="AA16" s="25">
        <v>0</v>
      </c>
      <c r="AB16" s="25">
        <v>0</v>
      </c>
      <c r="AC16" s="25"/>
      <c r="AD16" s="129"/>
      <c r="AE16" s="26">
        <f t="shared" si="3"/>
        <v>0</v>
      </c>
      <c r="AF16" s="25">
        <v>0</v>
      </c>
      <c r="AG16" s="25">
        <v>0</v>
      </c>
      <c r="AH16" s="25"/>
      <c r="AI16" s="129"/>
      <c r="AJ16" s="26">
        <f t="shared" si="4"/>
        <v>0</v>
      </c>
      <c r="AK16" s="25">
        <v>0</v>
      </c>
      <c r="AL16" s="25">
        <v>0</v>
      </c>
      <c r="AM16" s="25"/>
      <c r="AN16" s="129"/>
      <c r="AO16" s="26">
        <f t="shared" si="5"/>
        <v>0</v>
      </c>
      <c r="AP16" s="25">
        <v>0</v>
      </c>
      <c r="AQ16" s="25">
        <v>0</v>
      </c>
      <c r="AR16" s="25"/>
      <c r="AS16" s="129"/>
      <c r="AT16" s="26">
        <f t="shared" si="6"/>
        <v>0</v>
      </c>
      <c r="AU16" s="25">
        <v>0</v>
      </c>
      <c r="AV16" s="25">
        <v>0</v>
      </c>
      <c r="AW16" s="25"/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/>
      <c r="BD16" s="133"/>
      <c r="BE16" s="26">
        <f t="shared" si="9"/>
        <v>0</v>
      </c>
      <c r="BF16" s="29">
        <v>0</v>
      </c>
      <c r="BG16" s="29">
        <v>0</v>
      </c>
      <c r="BH16" s="29"/>
      <c r="BI16" s="133"/>
      <c r="BJ16" s="26">
        <f t="shared" si="10"/>
        <v>0</v>
      </c>
      <c r="BK16" s="29">
        <v>0</v>
      </c>
      <c r="BL16" s="29">
        <v>0</v>
      </c>
      <c r="BM16" s="29"/>
      <c r="BN16" s="133"/>
      <c r="BO16" s="26">
        <f t="shared" si="11"/>
        <v>0</v>
      </c>
      <c r="BP16" s="29">
        <v>0</v>
      </c>
      <c r="BQ16" s="29">
        <v>0</v>
      </c>
      <c r="BR16" s="29"/>
      <c r="BS16" s="133"/>
      <c r="BT16" s="26">
        <f t="shared" si="12"/>
        <v>0</v>
      </c>
      <c r="BU16" s="30">
        <v>0</v>
      </c>
      <c r="BV16" s="30">
        <v>0</v>
      </c>
      <c r="BW16" s="30"/>
      <c r="BX16" s="133"/>
      <c r="BY16" s="26">
        <f t="shared" si="13"/>
        <v>0</v>
      </c>
      <c r="BZ16" s="30">
        <v>0</v>
      </c>
      <c r="CA16" s="30">
        <v>0</v>
      </c>
      <c r="CB16" s="30"/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6</v>
      </c>
      <c r="DK16" s="81">
        <f t="shared" si="18"/>
        <v>0</v>
      </c>
      <c r="DL16" s="33">
        <f t="shared" si="19"/>
        <v>0</v>
      </c>
      <c r="DM16" s="34">
        <f t="shared" si="20"/>
        <v>6</v>
      </c>
      <c r="DN16" s="33">
        <f t="shared" si="21"/>
        <v>0</v>
      </c>
      <c r="DO16" s="33">
        <f t="shared" si="22"/>
        <v>0</v>
      </c>
      <c r="DP16" s="34">
        <f t="shared" si="23"/>
        <v>6</v>
      </c>
      <c r="DQ16" s="35">
        <f t="shared" si="24"/>
        <v>0</v>
      </c>
      <c r="DR16" s="35">
        <f t="shared" si="25"/>
        <v>0</v>
      </c>
      <c r="DS16" s="34">
        <f t="shared" si="26"/>
        <v>6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4:130" ht="12.75">
      <c r="D17" s="21" t="str">
        <f>classi!B255</f>
        <v>-</v>
      </c>
      <c r="E17" s="37"/>
      <c r="F17" s="23">
        <f>classi!C255</f>
        <v>0</v>
      </c>
      <c r="G17" s="23">
        <f>classi!D255</f>
        <v>0</v>
      </c>
      <c r="H17" s="238">
        <f>classi!G255</f>
        <v>0</v>
      </c>
      <c r="I17" s="229"/>
      <c r="J17" s="37"/>
      <c r="K17" s="37"/>
      <c r="L17" s="25">
        <v>0</v>
      </c>
      <c r="M17" s="25">
        <v>0</v>
      </c>
      <c r="N17" s="25"/>
      <c r="O17" s="129"/>
      <c r="P17" s="26">
        <f t="shared" si="0"/>
        <v>0</v>
      </c>
      <c r="Q17" s="25">
        <v>0</v>
      </c>
      <c r="R17" s="25">
        <v>0</v>
      </c>
      <c r="S17" s="25"/>
      <c r="T17" s="129"/>
      <c r="U17" s="26">
        <f t="shared" si="1"/>
        <v>0</v>
      </c>
      <c r="V17" s="25">
        <v>0</v>
      </c>
      <c r="W17" s="25">
        <v>0</v>
      </c>
      <c r="X17" s="25"/>
      <c r="Y17" s="129"/>
      <c r="Z17" s="26">
        <f t="shared" si="2"/>
        <v>0</v>
      </c>
      <c r="AA17" s="25">
        <v>0</v>
      </c>
      <c r="AB17" s="25">
        <v>0</v>
      </c>
      <c r="AC17" s="25"/>
      <c r="AD17" s="129"/>
      <c r="AE17" s="26">
        <f t="shared" si="3"/>
        <v>0</v>
      </c>
      <c r="AF17" s="25">
        <v>0</v>
      </c>
      <c r="AG17" s="25">
        <v>0</v>
      </c>
      <c r="AH17" s="25"/>
      <c r="AI17" s="129"/>
      <c r="AJ17" s="26">
        <f t="shared" si="4"/>
        <v>0</v>
      </c>
      <c r="AK17" s="25">
        <v>0</v>
      </c>
      <c r="AL17" s="25">
        <v>0</v>
      </c>
      <c r="AM17" s="25"/>
      <c r="AN17" s="129"/>
      <c r="AO17" s="26">
        <f t="shared" si="5"/>
        <v>0</v>
      </c>
      <c r="AP17" s="25">
        <v>0</v>
      </c>
      <c r="AQ17" s="25">
        <v>0</v>
      </c>
      <c r="AR17" s="25"/>
      <c r="AS17" s="129"/>
      <c r="AT17" s="26">
        <f t="shared" si="6"/>
        <v>0</v>
      </c>
      <c r="AU17" s="25">
        <v>0</v>
      </c>
      <c r="AV17" s="25">
        <v>0</v>
      </c>
      <c r="AW17" s="25"/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/>
      <c r="BD17" s="133"/>
      <c r="BE17" s="26">
        <f t="shared" si="9"/>
        <v>0</v>
      </c>
      <c r="BF17" s="29">
        <v>0</v>
      </c>
      <c r="BG17" s="29">
        <v>0</v>
      </c>
      <c r="BH17" s="29"/>
      <c r="BI17" s="133"/>
      <c r="BJ17" s="26">
        <f t="shared" si="10"/>
        <v>0</v>
      </c>
      <c r="BK17" s="29">
        <v>0</v>
      </c>
      <c r="BL17" s="29">
        <v>0</v>
      </c>
      <c r="BM17" s="29"/>
      <c r="BN17" s="133"/>
      <c r="BO17" s="26">
        <f t="shared" si="11"/>
        <v>0</v>
      </c>
      <c r="BP17" s="29">
        <v>0</v>
      </c>
      <c r="BQ17" s="29">
        <v>0</v>
      </c>
      <c r="BR17" s="29"/>
      <c r="BS17" s="133"/>
      <c r="BT17" s="26">
        <f t="shared" si="12"/>
        <v>0</v>
      </c>
      <c r="BU17" s="30">
        <v>0</v>
      </c>
      <c r="BV17" s="30">
        <v>0</v>
      </c>
      <c r="BW17" s="30"/>
      <c r="BX17" s="133"/>
      <c r="BY17" s="26">
        <f t="shared" si="13"/>
        <v>0</v>
      </c>
      <c r="BZ17" s="30">
        <v>0</v>
      </c>
      <c r="CA17" s="30">
        <v>0</v>
      </c>
      <c r="CB17" s="30"/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6</v>
      </c>
      <c r="DK17" s="81">
        <f t="shared" si="18"/>
        <v>0</v>
      </c>
      <c r="DL17" s="33">
        <f t="shared" si="19"/>
        <v>0</v>
      </c>
      <c r="DM17" s="34">
        <f t="shared" si="20"/>
        <v>6</v>
      </c>
      <c r="DN17" s="33">
        <f t="shared" si="21"/>
        <v>0</v>
      </c>
      <c r="DO17" s="33">
        <f t="shared" si="22"/>
        <v>0</v>
      </c>
      <c r="DP17" s="34">
        <f t="shared" si="23"/>
        <v>6</v>
      </c>
      <c r="DQ17" s="35">
        <f t="shared" si="24"/>
        <v>0</v>
      </c>
      <c r="DR17" s="35">
        <f t="shared" si="25"/>
        <v>0</v>
      </c>
      <c r="DS17" s="34">
        <f t="shared" si="26"/>
        <v>6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4:130" ht="12.75">
      <c r="D18" s="21" t="str">
        <f>classi!B256</f>
        <v>-</v>
      </c>
      <c r="E18" s="37"/>
      <c r="F18" s="23">
        <f>classi!C256</f>
        <v>0</v>
      </c>
      <c r="G18" s="23">
        <f>classi!D256</f>
        <v>0</v>
      </c>
      <c r="H18" s="238">
        <f>classi!G256</f>
        <v>0</v>
      </c>
      <c r="I18" s="229"/>
      <c r="J18" s="37"/>
      <c r="K18" s="37"/>
      <c r="L18" s="25">
        <v>0</v>
      </c>
      <c r="M18" s="25">
        <v>0</v>
      </c>
      <c r="N18" s="25"/>
      <c r="O18" s="129"/>
      <c r="P18" s="26">
        <f t="shared" si="0"/>
        <v>0</v>
      </c>
      <c r="Q18" s="25">
        <v>0</v>
      </c>
      <c r="R18" s="25">
        <v>0</v>
      </c>
      <c r="S18" s="25"/>
      <c r="T18" s="129"/>
      <c r="U18" s="26">
        <f t="shared" si="1"/>
        <v>0</v>
      </c>
      <c r="V18" s="25">
        <v>0</v>
      </c>
      <c r="W18" s="25">
        <v>0</v>
      </c>
      <c r="X18" s="25"/>
      <c r="Y18" s="129"/>
      <c r="Z18" s="26">
        <f t="shared" si="2"/>
        <v>0</v>
      </c>
      <c r="AA18" s="25">
        <v>0</v>
      </c>
      <c r="AB18" s="25">
        <v>0</v>
      </c>
      <c r="AC18" s="25"/>
      <c r="AD18" s="129"/>
      <c r="AE18" s="26">
        <f t="shared" si="3"/>
        <v>0</v>
      </c>
      <c r="AF18" s="25">
        <v>0</v>
      </c>
      <c r="AG18" s="25">
        <v>0</v>
      </c>
      <c r="AH18" s="25"/>
      <c r="AI18" s="129"/>
      <c r="AJ18" s="26">
        <f t="shared" si="4"/>
        <v>0</v>
      </c>
      <c r="AK18" s="25">
        <v>0</v>
      </c>
      <c r="AL18" s="25">
        <v>0</v>
      </c>
      <c r="AM18" s="25"/>
      <c r="AN18" s="129"/>
      <c r="AO18" s="26">
        <f t="shared" si="5"/>
        <v>0</v>
      </c>
      <c r="AP18" s="25">
        <v>0</v>
      </c>
      <c r="AQ18" s="25">
        <v>0</v>
      </c>
      <c r="AR18" s="25"/>
      <c r="AS18" s="129"/>
      <c r="AT18" s="26">
        <f t="shared" si="6"/>
        <v>0</v>
      </c>
      <c r="AU18" s="25">
        <v>0</v>
      </c>
      <c r="AV18" s="25">
        <v>0</v>
      </c>
      <c r="AW18" s="25"/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/>
      <c r="BD18" s="133"/>
      <c r="BE18" s="26">
        <f t="shared" si="9"/>
        <v>0</v>
      </c>
      <c r="BF18" s="29">
        <v>0</v>
      </c>
      <c r="BG18" s="29">
        <v>0</v>
      </c>
      <c r="BH18" s="29"/>
      <c r="BI18" s="133"/>
      <c r="BJ18" s="26">
        <f t="shared" si="10"/>
        <v>0</v>
      </c>
      <c r="BK18" s="29">
        <v>0</v>
      </c>
      <c r="BL18" s="29">
        <v>0</v>
      </c>
      <c r="BM18" s="29"/>
      <c r="BN18" s="133"/>
      <c r="BO18" s="26">
        <f t="shared" si="11"/>
        <v>0</v>
      </c>
      <c r="BP18" s="29">
        <v>0</v>
      </c>
      <c r="BQ18" s="29">
        <v>0</v>
      </c>
      <c r="BR18" s="29"/>
      <c r="BS18" s="133"/>
      <c r="BT18" s="26">
        <f t="shared" si="12"/>
        <v>0</v>
      </c>
      <c r="BU18" s="30">
        <v>0</v>
      </c>
      <c r="BV18" s="30">
        <v>0</v>
      </c>
      <c r="BW18" s="30"/>
      <c r="BX18" s="133"/>
      <c r="BY18" s="26">
        <f t="shared" si="13"/>
        <v>0</v>
      </c>
      <c r="BZ18" s="30">
        <v>0</v>
      </c>
      <c r="CA18" s="30">
        <v>0</v>
      </c>
      <c r="CB18" s="30"/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6</v>
      </c>
      <c r="DK18" s="81">
        <f t="shared" si="18"/>
        <v>0</v>
      </c>
      <c r="DL18" s="33">
        <f t="shared" si="19"/>
        <v>0</v>
      </c>
      <c r="DM18" s="34">
        <f t="shared" si="20"/>
        <v>6</v>
      </c>
      <c r="DN18" s="33">
        <f t="shared" si="21"/>
        <v>0</v>
      </c>
      <c r="DO18" s="33">
        <f t="shared" si="22"/>
        <v>0</v>
      </c>
      <c r="DP18" s="34">
        <f t="shared" si="23"/>
        <v>6</v>
      </c>
      <c r="DQ18" s="35">
        <f t="shared" si="24"/>
        <v>0</v>
      </c>
      <c r="DR18" s="35">
        <f t="shared" si="25"/>
        <v>0</v>
      </c>
      <c r="DS18" s="34">
        <f t="shared" si="26"/>
        <v>6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4:130" ht="12.75">
      <c r="D19" s="21" t="str">
        <f>classi!B257</f>
        <v>-</v>
      </c>
      <c r="E19" s="37"/>
      <c r="F19" s="23">
        <f>classi!C257</f>
        <v>0</v>
      </c>
      <c r="G19" s="23">
        <f>classi!D257</f>
        <v>0</v>
      </c>
      <c r="H19" s="238">
        <f>classi!G257</f>
        <v>0</v>
      </c>
      <c r="I19" s="229"/>
      <c r="J19" s="37"/>
      <c r="K19" s="37"/>
      <c r="L19" s="25">
        <v>0</v>
      </c>
      <c r="M19" s="25">
        <v>0</v>
      </c>
      <c r="N19" s="25"/>
      <c r="O19" s="129"/>
      <c r="P19" s="26">
        <f t="shared" si="0"/>
        <v>0</v>
      </c>
      <c r="Q19" s="25">
        <v>0</v>
      </c>
      <c r="R19" s="25">
        <v>0</v>
      </c>
      <c r="S19" s="25"/>
      <c r="T19" s="129"/>
      <c r="U19" s="26">
        <f t="shared" si="1"/>
        <v>0</v>
      </c>
      <c r="V19" s="25">
        <v>0</v>
      </c>
      <c r="W19" s="25">
        <v>0</v>
      </c>
      <c r="X19" s="25"/>
      <c r="Y19" s="129"/>
      <c r="Z19" s="26">
        <f t="shared" si="2"/>
        <v>0</v>
      </c>
      <c r="AA19" s="25">
        <v>0</v>
      </c>
      <c r="AB19" s="25">
        <v>0</v>
      </c>
      <c r="AC19" s="25"/>
      <c r="AD19" s="129"/>
      <c r="AE19" s="26">
        <f t="shared" si="3"/>
        <v>0</v>
      </c>
      <c r="AF19" s="25">
        <v>0</v>
      </c>
      <c r="AG19" s="25">
        <v>0</v>
      </c>
      <c r="AH19" s="25"/>
      <c r="AI19" s="129"/>
      <c r="AJ19" s="26">
        <f t="shared" si="4"/>
        <v>0</v>
      </c>
      <c r="AK19" s="25">
        <v>0</v>
      </c>
      <c r="AL19" s="25">
        <v>0</v>
      </c>
      <c r="AM19" s="25"/>
      <c r="AN19" s="129"/>
      <c r="AO19" s="26">
        <f t="shared" si="5"/>
        <v>0</v>
      </c>
      <c r="AP19" s="25">
        <v>0</v>
      </c>
      <c r="AQ19" s="25">
        <v>0</v>
      </c>
      <c r="AR19" s="25"/>
      <c r="AS19" s="129"/>
      <c r="AT19" s="26">
        <f t="shared" si="6"/>
        <v>0</v>
      </c>
      <c r="AU19" s="25">
        <v>0</v>
      </c>
      <c r="AV19" s="25">
        <v>0</v>
      </c>
      <c r="AW19" s="25"/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/>
      <c r="BD19" s="133"/>
      <c r="BE19" s="26">
        <f t="shared" si="9"/>
        <v>0</v>
      </c>
      <c r="BF19" s="29">
        <v>0</v>
      </c>
      <c r="BG19" s="29">
        <v>0</v>
      </c>
      <c r="BH19" s="29"/>
      <c r="BI19" s="133"/>
      <c r="BJ19" s="26">
        <f t="shared" si="10"/>
        <v>0</v>
      </c>
      <c r="BK19" s="29">
        <v>0</v>
      </c>
      <c r="BL19" s="29">
        <v>0</v>
      </c>
      <c r="BM19" s="29"/>
      <c r="BN19" s="133"/>
      <c r="BO19" s="26">
        <f t="shared" si="11"/>
        <v>0</v>
      </c>
      <c r="BP19" s="29">
        <v>0</v>
      </c>
      <c r="BQ19" s="29">
        <v>0</v>
      </c>
      <c r="BR19" s="29"/>
      <c r="BS19" s="133"/>
      <c r="BT19" s="26">
        <f t="shared" si="12"/>
        <v>0</v>
      </c>
      <c r="BU19" s="30">
        <v>0</v>
      </c>
      <c r="BV19" s="30">
        <v>0</v>
      </c>
      <c r="BW19" s="30"/>
      <c r="BX19" s="133"/>
      <c r="BY19" s="26">
        <f t="shared" si="13"/>
        <v>0</v>
      </c>
      <c r="BZ19" s="30">
        <v>0</v>
      </c>
      <c r="CA19" s="30">
        <v>0</v>
      </c>
      <c r="CB19" s="30"/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6</v>
      </c>
      <c r="DK19" s="81">
        <f t="shared" si="18"/>
        <v>0</v>
      </c>
      <c r="DL19" s="33">
        <f t="shared" si="19"/>
        <v>0</v>
      </c>
      <c r="DM19" s="34">
        <f t="shared" si="20"/>
        <v>6</v>
      </c>
      <c r="DN19" s="33">
        <f t="shared" si="21"/>
        <v>0</v>
      </c>
      <c r="DO19" s="33">
        <f t="shared" si="22"/>
        <v>0</v>
      </c>
      <c r="DP19" s="34">
        <f t="shared" si="23"/>
        <v>6</v>
      </c>
      <c r="DQ19" s="35">
        <f t="shared" si="24"/>
        <v>0</v>
      </c>
      <c r="DR19" s="35">
        <f t="shared" si="25"/>
        <v>0</v>
      </c>
      <c r="DS19" s="34">
        <f t="shared" si="26"/>
        <v>6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4:130" ht="12.75">
      <c r="D20" s="21" t="str">
        <f>classi!B258</f>
        <v>-</v>
      </c>
      <c r="E20" s="37"/>
      <c r="F20" s="23">
        <f>classi!C258</f>
        <v>0</v>
      </c>
      <c r="G20" s="23">
        <f>classi!D258</f>
        <v>0</v>
      </c>
      <c r="H20" s="238">
        <f>classi!G258</f>
        <v>0</v>
      </c>
      <c r="I20" s="229"/>
      <c r="J20" s="37"/>
      <c r="K20" s="37"/>
      <c r="L20" s="25">
        <v>0</v>
      </c>
      <c r="M20" s="25">
        <v>0</v>
      </c>
      <c r="N20" s="25"/>
      <c r="O20" s="129"/>
      <c r="P20" s="26">
        <f t="shared" si="0"/>
        <v>0</v>
      </c>
      <c r="Q20" s="25">
        <v>0</v>
      </c>
      <c r="R20" s="25">
        <v>0</v>
      </c>
      <c r="S20" s="25"/>
      <c r="T20" s="129"/>
      <c r="U20" s="26">
        <f t="shared" si="1"/>
        <v>0</v>
      </c>
      <c r="V20" s="25">
        <v>0</v>
      </c>
      <c r="W20" s="25">
        <v>0</v>
      </c>
      <c r="X20" s="25"/>
      <c r="Y20" s="129"/>
      <c r="Z20" s="26">
        <f t="shared" si="2"/>
        <v>0</v>
      </c>
      <c r="AA20" s="25">
        <v>0</v>
      </c>
      <c r="AB20" s="25">
        <v>0</v>
      </c>
      <c r="AC20" s="25"/>
      <c r="AD20" s="129"/>
      <c r="AE20" s="26">
        <f t="shared" si="3"/>
        <v>0</v>
      </c>
      <c r="AF20" s="25">
        <v>0</v>
      </c>
      <c r="AG20" s="25">
        <v>0</v>
      </c>
      <c r="AH20" s="25"/>
      <c r="AI20" s="129"/>
      <c r="AJ20" s="26">
        <f t="shared" si="4"/>
        <v>0</v>
      </c>
      <c r="AK20" s="25">
        <v>0</v>
      </c>
      <c r="AL20" s="25">
        <v>0</v>
      </c>
      <c r="AM20" s="25"/>
      <c r="AN20" s="129"/>
      <c r="AO20" s="26">
        <f t="shared" si="5"/>
        <v>0</v>
      </c>
      <c r="AP20" s="25">
        <v>0</v>
      </c>
      <c r="AQ20" s="25">
        <v>0</v>
      </c>
      <c r="AR20" s="25"/>
      <c r="AS20" s="129"/>
      <c r="AT20" s="26">
        <f t="shared" si="6"/>
        <v>0</v>
      </c>
      <c r="AU20" s="25">
        <v>0</v>
      </c>
      <c r="AV20" s="25">
        <v>0</v>
      </c>
      <c r="AW20" s="25"/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/>
      <c r="BD20" s="133"/>
      <c r="BE20" s="26">
        <f t="shared" si="9"/>
        <v>0</v>
      </c>
      <c r="BF20" s="29">
        <v>0</v>
      </c>
      <c r="BG20" s="29">
        <v>0</v>
      </c>
      <c r="BH20" s="29"/>
      <c r="BI20" s="133"/>
      <c r="BJ20" s="26">
        <f t="shared" si="10"/>
        <v>0</v>
      </c>
      <c r="BK20" s="29">
        <v>0</v>
      </c>
      <c r="BL20" s="29">
        <v>0</v>
      </c>
      <c r="BM20" s="29"/>
      <c r="BN20" s="133"/>
      <c r="BO20" s="26">
        <f t="shared" si="11"/>
        <v>0</v>
      </c>
      <c r="BP20" s="29">
        <v>0</v>
      </c>
      <c r="BQ20" s="29">
        <v>0</v>
      </c>
      <c r="BR20" s="29"/>
      <c r="BS20" s="133"/>
      <c r="BT20" s="26">
        <f t="shared" si="12"/>
        <v>0</v>
      </c>
      <c r="BU20" s="30">
        <v>0</v>
      </c>
      <c r="BV20" s="30">
        <v>0</v>
      </c>
      <c r="BW20" s="30"/>
      <c r="BX20" s="133"/>
      <c r="BY20" s="26">
        <f t="shared" si="13"/>
        <v>0</v>
      </c>
      <c r="BZ20" s="30">
        <v>0</v>
      </c>
      <c r="CA20" s="30">
        <v>0</v>
      </c>
      <c r="CB20" s="30"/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6</v>
      </c>
      <c r="DK20" s="81">
        <f t="shared" si="18"/>
        <v>0</v>
      </c>
      <c r="DL20" s="33">
        <f t="shared" si="19"/>
        <v>0</v>
      </c>
      <c r="DM20" s="34">
        <f t="shared" si="20"/>
        <v>6</v>
      </c>
      <c r="DN20" s="33">
        <f t="shared" si="21"/>
        <v>0</v>
      </c>
      <c r="DO20" s="33">
        <f t="shared" si="22"/>
        <v>0</v>
      </c>
      <c r="DP20" s="34">
        <f t="shared" si="23"/>
        <v>6</v>
      </c>
      <c r="DQ20" s="35">
        <f t="shared" si="24"/>
        <v>0</v>
      </c>
      <c r="DR20" s="35">
        <f t="shared" si="25"/>
        <v>0</v>
      </c>
      <c r="DS20" s="34">
        <f t="shared" si="26"/>
        <v>6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4:130" ht="12.75">
      <c r="D21" s="21" t="str">
        <f>classi!B259</f>
        <v>-</v>
      </c>
      <c r="E21" s="37"/>
      <c r="F21" s="23">
        <f>classi!C259</f>
        <v>0</v>
      </c>
      <c r="G21" s="23">
        <f>classi!D259</f>
        <v>0</v>
      </c>
      <c r="H21" s="238">
        <f>classi!G259</f>
        <v>0</v>
      </c>
      <c r="I21" s="229"/>
      <c r="J21" s="37"/>
      <c r="K21" s="37"/>
      <c r="L21" s="25">
        <v>0</v>
      </c>
      <c r="M21" s="25">
        <v>0</v>
      </c>
      <c r="N21" s="25"/>
      <c r="O21" s="129"/>
      <c r="P21" s="26">
        <f t="shared" si="0"/>
        <v>0</v>
      </c>
      <c r="Q21" s="25">
        <v>0</v>
      </c>
      <c r="R21" s="25">
        <v>0</v>
      </c>
      <c r="S21" s="25"/>
      <c r="T21" s="129"/>
      <c r="U21" s="26">
        <f t="shared" si="1"/>
        <v>0</v>
      </c>
      <c r="V21" s="25">
        <v>0</v>
      </c>
      <c r="W21" s="25">
        <v>0</v>
      </c>
      <c r="X21" s="25"/>
      <c r="Y21" s="129"/>
      <c r="Z21" s="26">
        <f t="shared" si="2"/>
        <v>0</v>
      </c>
      <c r="AA21" s="25">
        <v>0</v>
      </c>
      <c r="AB21" s="25">
        <v>0</v>
      </c>
      <c r="AC21" s="25"/>
      <c r="AD21" s="129"/>
      <c r="AE21" s="26">
        <f t="shared" si="3"/>
        <v>0</v>
      </c>
      <c r="AF21" s="25">
        <v>0</v>
      </c>
      <c r="AG21" s="25">
        <v>0</v>
      </c>
      <c r="AH21" s="25"/>
      <c r="AI21" s="129"/>
      <c r="AJ21" s="26">
        <f t="shared" si="4"/>
        <v>0</v>
      </c>
      <c r="AK21" s="25">
        <v>0</v>
      </c>
      <c r="AL21" s="25">
        <v>0</v>
      </c>
      <c r="AM21" s="25"/>
      <c r="AN21" s="129"/>
      <c r="AO21" s="26">
        <f t="shared" si="5"/>
        <v>0</v>
      </c>
      <c r="AP21" s="25">
        <v>0</v>
      </c>
      <c r="AQ21" s="25">
        <v>0</v>
      </c>
      <c r="AR21" s="25"/>
      <c r="AS21" s="129"/>
      <c r="AT21" s="26">
        <f t="shared" si="6"/>
        <v>0</v>
      </c>
      <c r="AU21" s="25">
        <v>0</v>
      </c>
      <c r="AV21" s="25">
        <v>0</v>
      </c>
      <c r="AW21" s="25"/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/>
      <c r="BD21" s="133"/>
      <c r="BE21" s="26">
        <f t="shared" si="9"/>
        <v>0</v>
      </c>
      <c r="BF21" s="29">
        <v>0</v>
      </c>
      <c r="BG21" s="29">
        <v>0</v>
      </c>
      <c r="BH21" s="29"/>
      <c r="BI21" s="133"/>
      <c r="BJ21" s="26">
        <f t="shared" si="10"/>
        <v>0</v>
      </c>
      <c r="BK21" s="29">
        <v>0</v>
      </c>
      <c r="BL21" s="29">
        <v>0</v>
      </c>
      <c r="BM21" s="29"/>
      <c r="BN21" s="133"/>
      <c r="BO21" s="26">
        <f t="shared" si="11"/>
        <v>0</v>
      </c>
      <c r="BP21" s="29">
        <v>0</v>
      </c>
      <c r="BQ21" s="29">
        <v>0</v>
      </c>
      <c r="BR21" s="29"/>
      <c r="BS21" s="133"/>
      <c r="BT21" s="26">
        <f t="shared" si="12"/>
        <v>0</v>
      </c>
      <c r="BU21" s="30">
        <v>0</v>
      </c>
      <c r="BV21" s="30">
        <v>0</v>
      </c>
      <c r="BW21" s="30"/>
      <c r="BX21" s="133"/>
      <c r="BY21" s="26">
        <f t="shared" si="13"/>
        <v>0</v>
      </c>
      <c r="BZ21" s="30">
        <v>0</v>
      </c>
      <c r="CA21" s="30">
        <v>0</v>
      </c>
      <c r="CB21" s="30"/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6</v>
      </c>
      <c r="DK21" s="81">
        <f t="shared" si="18"/>
        <v>0</v>
      </c>
      <c r="DL21" s="33">
        <f t="shared" si="19"/>
        <v>0</v>
      </c>
      <c r="DM21" s="34">
        <f t="shared" si="20"/>
        <v>6</v>
      </c>
      <c r="DN21" s="33">
        <f t="shared" si="21"/>
        <v>0</v>
      </c>
      <c r="DO21" s="33">
        <f t="shared" si="22"/>
        <v>0</v>
      </c>
      <c r="DP21" s="34">
        <f t="shared" si="23"/>
        <v>6</v>
      </c>
      <c r="DQ21" s="35">
        <f t="shared" si="24"/>
        <v>0</v>
      </c>
      <c r="DR21" s="35">
        <f t="shared" si="25"/>
        <v>0</v>
      </c>
      <c r="DS21" s="34">
        <f t="shared" si="26"/>
        <v>6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4:130" ht="12.75">
      <c r="D22" s="21" t="str">
        <f>classi!B260</f>
        <v>-</v>
      </c>
      <c r="E22" s="37"/>
      <c r="F22" s="23">
        <f>classi!C260</f>
        <v>0</v>
      </c>
      <c r="G22" s="23">
        <f>classi!D260</f>
        <v>0</v>
      </c>
      <c r="H22" s="238">
        <f>classi!G260</f>
        <v>0</v>
      </c>
      <c r="I22" s="229"/>
      <c r="J22" s="37"/>
      <c r="K22" s="37"/>
      <c r="L22" s="25">
        <v>0</v>
      </c>
      <c r="M22" s="25">
        <v>0</v>
      </c>
      <c r="N22" s="25"/>
      <c r="O22" s="129"/>
      <c r="P22" s="26">
        <f t="shared" si="0"/>
        <v>0</v>
      </c>
      <c r="Q22" s="25">
        <v>0</v>
      </c>
      <c r="R22" s="25">
        <v>0</v>
      </c>
      <c r="S22" s="25"/>
      <c r="T22" s="129"/>
      <c r="U22" s="26">
        <f t="shared" si="1"/>
        <v>0</v>
      </c>
      <c r="V22" s="25">
        <v>0</v>
      </c>
      <c r="W22" s="25">
        <v>0</v>
      </c>
      <c r="X22" s="25"/>
      <c r="Y22" s="129"/>
      <c r="Z22" s="26">
        <f t="shared" si="2"/>
        <v>0</v>
      </c>
      <c r="AA22" s="25">
        <v>0</v>
      </c>
      <c r="AB22" s="25">
        <v>0</v>
      </c>
      <c r="AC22" s="25"/>
      <c r="AD22" s="129"/>
      <c r="AE22" s="26">
        <f t="shared" si="3"/>
        <v>0</v>
      </c>
      <c r="AF22" s="25">
        <v>0</v>
      </c>
      <c r="AG22" s="25">
        <v>0</v>
      </c>
      <c r="AH22" s="25"/>
      <c r="AI22" s="129"/>
      <c r="AJ22" s="26">
        <f t="shared" si="4"/>
        <v>0</v>
      </c>
      <c r="AK22" s="25">
        <v>0</v>
      </c>
      <c r="AL22" s="25">
        <v>0</v>
      </c>
      <c r="AM22" s="25"/>
      <c r="AN22" s="129"/>
      <c r="AO22" s="26">
        <f t="shared" si="5"/>
        <v>0</v>
      </c>
      <c r="AP22" s="25">
        <v>0</v>
      </c>
      <c r="AQ22" s="25">
        <v>0</v>
      </c>
      <c r="AR22" s="25"/>
      <c r="AS22" s="129"/>
      <c r="AT22" s="26">
        <f t="shared" si="6"/>
        <v>0</v>
      </c>
      <c r="AU22" s="25">
        <v>0</v>
      </c>
      <c r="AV22" s="25">
        <v>0</v>
      </c>
      <c r="AW22" s="25"/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/>
      <c r="BD22" s="133"/>
      <c r="BE22" s="26">
        <f t="shared" si="9"/>
        <v>0</v>
      </c>
      <c r="BF22" s="29">
        <v>0</v>
      </c>
      <c r="BG22" s="29">
        <v>0</v>
      </c>
      <c r="BH22" s="29"/>
      <c r="BI22" s="133"/>
      <c r="BJ22" s="26">
        <f t="shared" si="10"/>
        <v>0</v>
      </c>
      <c r="BK22" s="29">
        <v>0</v>
      </c>
      <c r="BL22" s="29">
        <v>0</v>
      </c>
      <c r="BM22" s="29"/>
      <c r="BN22" s="133"/>
      <c r="BO22" s="26">
        <f t="shared" si="11"/>
        <v>0</v>
      </c>
      <c r="BP22" s="29">
        <v>0</v>
      </c>
      <c r="BQ22" s="29">
        <v>0</v>
      </c>
      <c r="BR22" s="29"/>
      <c r="BS22" s="133"/>
      <c r="BT22" s="26">
        <f t="shared" si="12"/>
        <v>0</v>
      </c>
      <c r="BU22" s="30">
        <v>0</v>
      </c>
      <c r="BV22" s="30">
        <v>0</v>
      </c>
      <c r="BW22" s="30"/>
      <c r="BX22" s="133"/>
      <c r="BY22" s="26">
        <f t="shared" si="13"/>
        <v>0</v>
      </c>
      <c r="BZ22" s="30">
        <v>0</v>
      </c>
      <c r="CA22" s="30">
        <v>0</v>
      </c>
      <c r="CB22" s="30"/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6</v>
      </c>
      <c r="DK22" s="81">
        <f t="shared" si="18"/>
        <v>0</v>
      </c>
      <c r="DL22" s="33">
        <f t="shared" si="19"/>
        <v>0</v>
      </c>
      <c r="DM22" s="34">
        <f t="shared" si="20"/>
        <v>6</v>
      </c>
      <c r="DN22" s="33">
        <f t="shared" si="21"/>
        <v>0</v>
      </c>
      <c r="DO22" s="33">
        <f t="shared" si="22"/>
        <v>0</v>
      </c>
      <c r="DP22" s="34">
        <f t="shared" si="23"/>
        <v>6</v>
      </c>
      <c r="DQ22" s="35">
        <f t="shared" si="24"/>
        <v>0</v>
      </c>
      <c r="DR22" s="35">
        <f t="shared" si="25"/>
        <v>0</v>
      </c>
      <c r="DS22" s="34">
        <f t="shared" si="26"/>
        <v>6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4:130" ht="13.5" thickBot="1">
      <c r="D23" s="21" t="str">
        <f>classi!B261</f>
        <v>-</v>
      </c>
      <c r="E23" s="39"/>
      <c r="F23" s="23">
        <f>classi!C261</f>
        <v>0</v>
      </c>
      <c r="G23" s="23">
        <f>classi!D261</f>
        <v>0</v>
      </c>
      <c r="H23" s="238">
        <f>classi!G261</f>
        <v>0</v>
      </c>
      <c r="I23" s="230"/>
      <c r="J23" s="39"/>
      <c r="K23" s="39"/>
      <c r="L23" s="41">
        <v>0</v>
      </c>
      <c r="M23" s="41">
        <v>0</v>
      </c>
      <c r="N23" s="41"/>
      <c r="O23" s="130"/>
      <c r="P23" s="42">
        <f t="shared" si="0"/>
        <v>0</v>
      </c>
      <c r="Q23" s="41">
        <v>0</v>
      </c>
      <c r="R23" s="41">
        <v>0</v>
      </c>
      <c r="S23" s="41"/>
      <c r="T23" s="130"/>
      <c r="U23" s="42">
        <f t="shared" si="1"/>
        <v>0</v>
      </c>
      <c r="V23" s="41">
        <v>0</v>
      </c>
      <c r="W23" s="41">
        <v>0</v>
      </c>
      <c r="X23" s="41"/>
      <c r="Y23" s="130"/>
      <c r="Z23" s="42">
        <f t="shared" si="2"/>
        <v>0</v>
      </c>
      <c r="AA23" s="41">
        <v>0</v>
      </c>
      <c r="AB23" s="41">
        <v>0</v>
      </c>
      <c r="AC23" s="41"/>
      <c r="AD23" s="130"/>
      <c r="AE23" s="42">
        <f t="shared" si="3"/>
        <v>0</v>
      </c>
      <c r="AF23" s="41">
        <v>0</v>
      </c>
      <c r="AG23" s="41">
        <v>0</v>
      </c>
      <c r="AH23" s="41"/>
      <c r="AI23" s="130"/>
      <c r="AJ23" s="42">
        <f t="shared" si="4"/>
        <v>0</v>
      </c>
      <c r="AK23" s="41">
        <v>0</v>
      </c>
      <c r="AL23" s="41">
        <v>0</v>
      </c>
      <c r="AM23" s="41"/>
      <c r="AN23" s="130"/>
      <c r="AO23" s="42">
        <f t="shared" si="5"/>
        <v>0</v>
      </c>
      <c r="AP23" s="41">
        <v>0</v>
      </c>
      <c r="AQ23" s="41">
        <v>0</v>
      </c>
      <c r="AR23" s="41"/>
      <c r="AS23" s="130"/>
      <c r="AT23" s="42">
        <f t="shared" si="6"/>
        <v>0</v>
      </c>
      <c r="AU23" s="41">
        <v>0</v>
      </c>
      <c r="AV23" s="41">
        <v>0</v>
      </c>
      <c r="AW23" s="41"/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/>
      <c r="BD23" s="134"/>
      <c r="BE23" s="42">
        <f t="shared" si="9"/>
        <v>0</v>
      </c>
      <c r="BF23" s="45">
        <v>0</v>
      </c>
      <c r="BG23" s="45">
        <v>0</v>
      </c>
      <c r="BH23" s="45"/>
      <c r="BI23" s="134"/>
      <c r="BJ23" s="42">
        <f t="shared" si="10"/>
        <v>0</v>
      </c>
      <c r="BK23" s="45">
        <v>0</v>
      </c>
      <c r="BL23" s="45">
        <v>0</v>
      </c>
      <c r="BM23" s="45"/>
      <c r="BN23" s="134"/>
      <c r="BO23" s="42">
        <f t="shared" si="11"/>
        <v>0</v>
      </c>
      <c r="BP23" s="45">
        <v>0</v>
      </c>
      <c r="BQ23" s="45">
        <v>0</v>
      </c>
      <c r="BR23" s="45"/>
      <c r="BS23" s="134"/>
      <c r="BT23" s="42">
        <f t="shared" si="12"/>
        <v>0</v>
      </c>
      <c r="BU23" s="46">
        <v>0</v>
      </c>
      <c r="BV23" s="46">
        <v>0</v>
      </c>
      <c r="BW23" s="46"/>
      <c r="BX23" s="134"/>
      <c r="BY23" s="42">
        <f t="shared" si="13"/>
        <v>0</v>
      </c>
      <c r="BZ23" s="46">
        <v>0</v>
      </c>
      <c r="CA23" s="46">
        <v>0</v>
      </c>
      <c r="CB23" s="46"/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6</v>
      </c>
      <c r="DK23" s="83">
        <f t="shared" si="18"/>
        <v>0</v>
      </c>
      <c r="DL23" s="49">
        <f t="shared" si="19"/>
        <v>0</v>
      </c>
      <c r="DM23" s="84">
        <f t="shared" si="20"/>
        <v>6</v>
      </c>
      <c r="DN23" s="49">
        <f t="shared" si="21"/>
        <v>0</v>
      </c>
      <c r="DO23" s="49">
        <f t="shared" si="22"/>
        <v>0</v>
      </c>
      <c r="DP23" s="84">
        <f t="shared" si="23"/>
        <v>6</v>
      </c>
      <c r="DQ23" s="85">
        <f t="shared" si="24"/>
        <v>0</v>
      </c>
      <c r="DR23" s="85">
        <f t="shared" si="25"/>
        <v>0</v>
      </c>
      <c r="DS23" s="84">
        <f t="shared" si="26"/>
        <v>6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4:130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4:130" ht="12.7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4:130" ht="13.5" thickBot="1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4:130" ht="13.5" thickBot="1">
      <c r="D27" s="125" t="str">
        <f>D2</f>
        <v>HTM 0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4:130" ht="111" thickBot="1"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253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cristina</v>
      </c>
      <c r="G29" s="102" t="str">
        <f>INDEX(G$1:G$23,MATCH(C29,$DW$1:$DW$23,0))</f>
        <v>venturi</v>
      </c>
      <c r="H29" s="102" t="str">
        <f>INDEX(H$1:H$23,MATCH(C29,$DW$1:$DW$23,0))</f>
        <v>slash</v>
      </c>
      <c r="I29" s="101"/>
      <c r="J29" s="101"/>
      <c r="K29" s="114"/>
      <c r="L29" s="116">
        <f>INDEX(P$1:P$23,MATCH(C29,$DW$1:$DW$23,0))</f>
        <v>21</v>
      </c>
      <c r="M29" s="103">
        <f>INDEX(U$1:U$23,MATCH(C29,$DW$1:$DW$23,0))</f>
        <v>20.333333333333332</v>
      </c>
      <c r="N29" s="103">
        <f>INDEX(Z$1:Z$23,MATCH(C29,$DW$1:$DW$23,0))</f>
        <v>20.666666666666668</v>
      </c>
      <c r="O29" s="119">
        <f>INDEX(AE$1:AE$23,MATCH(C29,$DW$1:$DW$23,0))</f>
        <v>20.333333333333332</v>
      </c>
      <c r="P29" s="116">
        <f>INDEX(AJ$1:AJ$23,MATCH(C29,$DW$1:$DW$23,0))</f>
        <v>19.333333333333332</v>
      </c>
      <c r="Q29" s="103">
        <f>INDEX(AO$1:AO$23,MATCH(C29,$DW$1:$DW$23,0))</f>
        <v>19.333333333333332</v>
      </c>
      <c r="R29" s="103">
        <f>INDEX(AT$1:AT$23,MATCH(C29,$DW$1:$DW$23,0))</f>
        <v>19.666666666666668</v>
      </c>
      <c r="S29" s="119">
        <f>INDEX(AY$1:AY$23,MATCH(C29,$DW$1:$DW$23,0))</f>
        <v>19.666666666666668</v>
      </c>
      <c r="T29" s="131">
        <f>INDEX(AZ$1:AZ$23,MATCH(C29,$DW$1:$DW$23,0))</f>
        <v>160.33333333333331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0.03333333333333333</v>
      </c>
      <c r="AA29" s="123" t="str">
        <f>INDEX(DY$1:DY$23,MATCH(C29,$DW$1:$DW$23,0))</f>
        <v>-</v>
      </c>
      <c r="AB29" s="121">
        <f>INDEX(DH$1:DH$23,MATCH(C29,$DW$1:$DW$23,0))</f>
        <v>0.03333333333333333</v>
      </c>
      <c r="AC29" s="254">
        <f>INDEX(DI$1:DI$23,MATCH(C29,$DW$1:$DW$23,0))</f>
        <v>160.29999999999998</v>
      </c>
      <c r="AD29" s="105">
        <f>INDEX(D$1:D$23,MATCH(C29,$DW$1:$DW$23,0))</f>
        <v>125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253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davide</v>
      </c>
      <c r="G30" s="63" t="str">
        <f>INDEX(G$1:G$23,MATCH(C30,$DW$1:$DW$23,0))</f>
        <v>rossetto</v>
      </c>
      <c r="H30" s="63" t="str">
        <f>INDEX(H$1:H$23,MATCH(C30,$DW$1:$DW$23,0))</f>
        <v>genepì</v>
      </c>
      <c r="I30" s="37"/>
      <c r="J30" s="37"/>
      <c r="K30" s="115"/>
      <c r="L30" s="117">
        <f>INDEX(P$1:P$23,MATCH(C30,$DW$1:$DW$23,0))</f>
        <v>20</v>
      </c>
      <c r="M30" s="32">
        <f>INDEX(U$1:U$23,MATCH(C30,$DW$1:$DW$23,0))</f>
        <v>20.333333333333332</v>
      </c>
      <c r="N30" s="32">
        <f>INDEX(Z$1:Z$23,MATCH(C30,$DW$1:$DW$23,0))</f>
        <v>20</v>
      </c>
      <c r="O30" s="120">
        <f>INDEX(AE$1:AE$23,MATCH(C30,$DW$1:$DW$23,0))</f>
        <v>20.333333333333332</v>
      </c>
      <c r="P30" s="117">
        <f>INDEX(AJ$1:AJ$23,MATCH(C30,$DW$1:$DW$23,0))</f>
        <v>19.333333333333332</v>
      </c>
      <c r="Q30" s="32">
        <f>INDEX(AO$1:AO$23,MATCH(C30,$DW$1:$DW$23,0))</f>
        <v>19.666666666666668</v>
      </c>
      <c r="R30" s="32">
        <f>INDEX(AT$1:AT$23,MATCH(C30,$DW$1:$DW$23,0))</f>
        <v>19.333333333333332</v>
      </c>
      <c r="S30" s="120">
        <f>INDEX(AY$1:AY$23,MATCH(C30,$DW$1:$DW$23,0))</f>
        <v>18</v>
      </c>
      <c r="T30" s="132">
        <f>INDEX(AZ$1:AZ$23,MATCH(C30,$DW$1:$DW$23,0))</f>
        <v>157</v>
      </c>
      <c r="U30" s="117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5">
        <f>INDEX(DI$1:DI$23,MATCH(C30,$DW$1:$DW$23,0))</f>
        <v>157</v>
      </c>
      <c r="AD30" s="60">
        <f>INDEX(D$1:D$23,MATCH(C30,$DW$1:$DW$23,0))</f>
        <v>120</v>
      </c>
      <c r="AE30" s="61">
        <f>INDEX(DX$1:DX$23,MATCH(C30,$DW$1:$DW$23,0))</f>
        <v>0.9794135995009359</v>
      </c>
      <c r="AF30" s="107" t="str">
        <f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253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samantha</v>
      </c>
      <c r="G31" s="63" t="str">
        <f>INDEX(G$1:G$23,MATCH(C31,$DW$1:$DW$23,0))</f>
        <v>lutterotti</v>
      </c>
      <c r="H31" s="63" t="str">
        <f>INDEX(H$1:H$23,MATCH(C31,$DW$1:$DW$23,0))</f>
        <v>king</v>
      </c>
      <c r="I31" s="37"/>
      <c r="J31" s="37"/>
      <c r="K31" s="115"/>
      <c r="L31" s="117">
        <f>INDEX(P$1:P$23,MATCH(C31,$DW$1:$DW$23,0))</f>
        <v>19.333333333333332</v>
      </c>
      <c r="M31" s="32">
        <f>INDEX(U$1:U$23,MATCH(C31,$DW$1:$DW$23,0))</f>
        <v>19.333333333333332</v>
      </c>
      <c r="N31" s="32">
        <f>INDEX(Z$1:Z$23,MATCH(C31,$DW$1:$DW$23,0))</f>
        <v>19.666666666666668</v>
      </c>
      <c r="O31" s="120">
        <f>INDEX(AE$1:AE$23,MATCH(C31,$DW$1:$DW$23,0))</f>
        <v>19.666666666666668</v>
      </c>
      <c r="P31" s="117">
        <f>INDEX(AJ$1:AJ$23,MATCH(C31,$DW$1:$DW$23,0))</f>
        <v>18</v>
      </c>
      <c r="Q31" s="32">
        <f>INDEX(AO$1:AO$23,MATCH(C31,$DW$1:$DW$23,0))</f>
        <v>17.666666666666668</v>
      </c>
      <c r="R31" s="32">
        <f>INDEX(AT$1:AT$23,MATCH(C31,$DW$1:$DW$23,0))</f>
        <v>18.666666666666668</v>
      </c>
      <c r="S31" s="120">
        <f>INDEX(AY$1:AY$23,MATCH(C31,$DW$1:$DW$23,0))</f>
        <v>18.666666666666668</v>
      </c>
      <c r="T31" s="132">
        <f>INDEX(AZ$1:AZ$23,MATCH(C31,$DW$1:$DW$23,0))</f>
        <v>151</v>
      </c>
      <c r="U31" s="117">
        <f>INDEX(BE$1:BE$23,MATCH(C31,$DW$1:$DW$23,0))</f>
        <v>0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5">
        <f>INDEX(DI$1:DI$23,MATCH(C31,$DW$1:$DW$23,0))</f>
        <v>151</v>
      </c>
      <c r="AD31" s="60">
        <f>INDEX(D$1:D$23,MATCH(C31,$DW$1:$DW$23,0))</f>
        <v>123</v>
      </c>
      <c r="AE31" s="61">
        <f>INDEX(DX$1:DX$23,MATCH(C31,$DW$1:$DW$23,0))</f>
        <v>0.9419837804117281</v>
      </c>
      <c r="AF31" s="107" t="str">
        <f>IF(AC31&gt;=150,"Point","-")</f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3.5" thickBot="1">
      <c r="C32" s="253">
        <v>4</v>
      </c>
      <c r="D32" s="62">
        <f>IF(AA32="-",INDEX(DV$1:DV$23,MATCH(C32,$DW$1:$DW$23,0)),AA32)</f>
        <v>4</v>
      </c>
      <c r="E32" s="37"/>
      <c r="F32" s="63" t="str">
        <f>INDEX(F$1:F$23,MATCH(C32,$DW$1:$DW$23,0))</f>
        <v>chiara</v>
      </c>
      <c r="G32" s="63" t="str">
        <f>INDEX(G$1:G$23,MATCH(C32,$DW$1:$DW$23,0))</f>
        <v>di bene</v>
      </c>
      <c r="H32" s="63" t="str">
        <f>INDEX(H$1:H$23,MATCH(C32,$DW$1:$DW$23,0))</f>
        <v>rei</v>
      </c>
      <c r="I32" s="37"/>
      <c r="J32" s="37"/>
      <c r="K32" s="115"/>
      <c r="L32" s="117">
        <f>INDEX(P$1:P$23,MATCH(C32,$DW$1:$DW$23,0))</f>
        <v>16.666666666666668</v>
      </c>
      <c r="M32" s="32">
        <f>INDEX(U$1:U$23,MATCH(C32,$DW$1:$DW$23,0))</f>
        <v>18</v>
      </c>
      <c r="N32" s="32">
        <f>INDEX(Z$1:Z$23,MATCH(C32,$DW$1:$DW$23,0))</f>
        <v>19</v>
      </c>
      <c r="O32" s="120">
        <f>INDEX(AE$1:AE$23,MATCH(C32,$DW$1:$DW$23,0))</f>
        <v>19.666666666666668</v>
      </c>
      <c r="P32" s="117">
        <f>INDEX(AJ$1:AJ$23,MATCH(C32,$DW$1:$DW$23,0))</f>
        <v>14.666666666666666</v>
      </c>
      <c r="Q32" s="32">
        <f>INDEX(AO$1:AO$23,MATCH(C32,$DW$1:$DW$23,0))</f>
        <v>16</v>
      </c>
      <c r="R32" s="32">
        <f>INDEX(AT$1:AT$23,MATCH(C32,$DW$1:$DW$23,0))</f>
        <v>19</v>
      </c>
      <c r="S32" s="120">
        <f>INDEX(AY$1:AY$23,MATCH(C32,$DW$1:$DW$23,0))</f>
        <v>19.333333333333332</v>
      </c>
      <c r="T32" s="132">
        <f>INDEX(AZ$1:AZ$23,MATCH(C32,$DW$1:$DW$23,0))</f>
        <v>142.33333333333334</v>
      </c>
      <c r="U32" s="117">
        <f>INDEX(BE$1:BE$23,MATCH(C32,$DW$1:$DW$23,0))</f>
        <v>0</v>
      </c>
      <c r="V32" s="32">
        <f>INDEX(BJ:BJ,MATCH(C32,$DW:$DW,0))</f>
        <v>0</v>
      </c>
      <c r="W32" s="32">
        <f>INDEX(BO$1:BO$23,MATCH(C32,$DW$1:$DW$23,0))</f>
        <v>0</v>
      </c>
      <c r="X32" s="32">
        <f>INDEX(BT$1:BT$23,MATCH(C32,$DW$1:$DW$23,0))</f>
        <v>0</v>
      </c>
      <c r="Y32" s="32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5">
        <f>INDEX(DI$1:DI$23,MATCH(C32,$DW$1:$DW$23,0))</f>
        <v>142.33333333333334</v>
      </c>
      <c r="AD32" s="60">
        <f>INDEX(D$1:D$23,MATCH(C32,$DW$1:$DW$23,0))</f>
        <v>122</v>
      </c>
      <c r="AE32" s="61">
        <f>INDEX(DX$1:DX$23,MATCH(C32,$DW$1:$DW$23,0))</f>
        <v>0.8879184861717614</v>
      </c>
      <c r="AF32" s="107" t="str">
        <f>IF(AC32&gt;=150,"Point","-")</f>
        <v>-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130" ht="12.75">
      <c r="C33" s="253">
        <v>5</v>
      </c>
      <c r="D33" s="62">
        <f>IF(AA33="-",INDEX(DV$1:DV$23,MATCH(C33,$DW$1:$DW$23,0)),AA33)</f>
        <v>5</v>
      </c>
      <c r="E33" s="37"/>
      <c r="F33" s="63" t="str">
        <f>INDEX(F$1:F$23,MATCH(C33,$DW$1:$DW$23,0))</f>
        <v>rosalba</v>
      </c>
      <c r="G33" s="63" t="str">
        <f>INDEX(G$1:G$23,MATCH(C33,$DW$1:$DW$23,0))</f>
        <v>regis</v>
      </c>
      <c r="H33" s="63" t="str">
        <f>INDEX(H$1:H$23,MATCH(C33,$DW$1:$DW$23,0))</f>
        <v>mik</v>
      </c>
      <c r="I33" s="37"/>
      <c r="J33" s="37"/>
      <c r="K33" s="115"/>
      <c r="L33" s="117">
        <f>INDEX(P$1:P$23,MATCH(C33,$DW$1:$DW$23,0))</f>
        <v>16.666666666666668</v>
      </c>
      <c r="M33" s="32">
        <f>INDEX(U$1:U$23,MATCH(C33,$DW$1:$DW$23,0))</f>
        <v>16.666666666666668</v>
      </c>
      <c r="N33" s="32">
        <f>INDEX(Z$1:Z$23,MATCH(C33,$DW$1:$DW$23,0))</f>
        <v>18.666666666666668</v>
      </c>
      <c r="O33" s="120">
        <f>INDEX(AE$1:AE$23,MATCH(C33,$DW$1:$DW$23,0))</f>
        <v>18.333333333333332</v>
      </c>
      <c r="P33" s="117">
        <f>INDEX(AJ$1:AJ$23,MATCH(C33,$DW$1:$DW$23,0))</f>
        <v>17.666666666666668</v>
      </c>
      <c r="Q33" s="32">
        <f>INDEX(AO$1:AO$23,MATCH(C33,$DW$1:$DW$23,0))</f>
        <v>16.666666666666668</v>
      </c>
      <c r="R33" s="32">
        <f>INDEX(AT$1:AT$23,MATCH(C33,$DW$1:$DW$23,0))</f>
        <v>17.333333333333332</v>
      </c>
      <c r="S33" s="120">
        <f>INDEX(AY$1:AY$23,MATCH(C33,$DW$1:$DW$23,0))</f>
        <v>15.666666666666666</v>
      </c>
      <c r="T33" s="132">
        <f>INDEX(AZ$1:AZ$23,MATCH(C33,$DW$1:$DW$23,0))</f>
        <v>137.66666666666666</v>
      </c>
      <c r="U33" s="117">
        <f>INDEX(BE$1:BE$23,MATCH(C33,$DW$1:$DW$23,0))</f>
        <v>0</v>
      </c>
      <c r="V33" s="32">
        <f>INDEX(BJ:BJ,MATCH(C33,$DW:$DW,0))</f>
        <v>0</v>
      </c>
      <c r="W33" s="32">
        <f>INDEX(BO$1:BO$23,MATCH(C33,$DW$1:$DW$23,0))</f>
        <v>0</v>
      </c>
      <c r="X33" s="32">
        <f>INDEX(BT$1:BT$23,MATCH(C33,$DW$1:$DW$23,0))</f>
        <v>0</v>
      </c>
      <c r="Y33" s="32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0</v>
      </c>
      <c r="AC33" s="255">
        <f>INDEX(DI$1:DI$23,MATCH(C33,$DW$1:$DW$23,0))</f>
        <v>137.66666666666666</v>
      </c>
      <c r="AD33" s="60">
        <f>INDEX(D$1:D$23,MATCH(C33,$DW$1:$DW$23,0))</f>
        <v>124</v>
      </c>
      <c r="AE33" s="61">
        <f>INDEX(DX$1:DX$23,MATCH(C33,$DW$1:$DW$23,0))</f>
        <v>0.8588064046579331</v>
      </c>
      <c r="AF33" s="107" t="str">
        <f>IF(AC33&gt;=150,"Point","-")</f>
        <v>-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</sheetData>
  <sheetProtection password="CF7A" sheet="1" objects="1" scenarios="1" selectLockedCells="1" selectUnlockedCells="1"/>
  <mergeCells count="29"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C1:DZ46"/>
  <sheetViews>
    <sheetView zoomScale="90" zoomScaleNormal="90" zoomScalePageLayoutView="0" workbookViewId="0" topLeftCell="C26">
      <selection activeCell="C29" sqref="C29"/>
    </sheetView>
  </sheetViews>
  <sheetFormatPr defaultColWidth="9.140625" defaultRowHeight="12.75"/>
  <cols>
    <col min="1" max="2" width="0" style="0" hidden="1" customWidth="1"/>
    <col min="3" max="3" width="4.421875" style="0" customWidth="1"/>
    <col min="4" max="4" width="7.421875" style="0" customWidth="1"/>
    <col min="5" max="5" width="3.421875" style="0" customWidth="1"/>
    <col min="6" max="6" width="10.57421875" style="0" customWidth="1"/>
    <col min="7" max="7" width="12.421875" style="0" customWidth="1"/>
    <col min="8" max="8" width="10.00390625" style="0" customWidth="1"/>
    <col min="9" max="9" width="2.00390625" style="0" customWidth="1"/>
    <col min="10" max="10" width="2.28125" style="0" customWidth="1"/>
    <col min="11" max="11" width="3.00390625" style="0" customWidth="1"/>
    <col min="14" max="14" width="6.140625" style="0" customWidth="1"/>
    <col min="15" max="15" width="6.00390625" style="0" bestFit="1" customWidth="1"/>
    <col min="19" max="19" width="6.00390625" style="0" bestFit="1" customWidth="1"/>
    <col min="20" max="20" width="7.140625" style="0" bestFit="1" customWidth="1"/>
    <col min="113" max="128" width="0" style="0" hidden="1" customWidth="1"/>
  </cols>
  <sheetData>
    <row r="1" spans="4:130" ht="13.5" thickBot="1"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4:130" ht="13.5" thickBot="1">
      <c r="D2" s="272" t="s">
        <v>78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159.86666666666665</v>
      </c>
      <c r="DY3" s="93" t="s">
        <v>39</v>
      </c>
      <c r="DZ3" s="14"/>
    </row>
    <row r="4" spans="4:130" ht="12.75">
      <c r="D4" s="21">
        <f>classi!B196</f>
        <v>126</v>
      </c>
      <c r="E4" s="22"/>
      <c r="F4" s="23" t="str">
        <f>classi!C196</f>
        <v>cristina</v>
      </c>
      <c r="G4" s="23" t="str">
        <f>classi!D196</f>
        <v>falletti</v>
      </c>
      <c r="H4" s="238" t="str">
        <f>classi!G196</f>
        <v>scott</v>
      </c>
      <c r="I4" s="228"/>
      <c r="J4" s="24"/>
      <c r="K4" s="23"/>
      <c r="L4" s="25">
        <v>18</v>
      </c>
      <c r="M4" s="25">
        <v>21</v>
      </c>
      <c r="N4" s="25">
        <v>23</v>
      </c>
      <c r="O4" s="129"/>
      <c r="P4" s="26">
        <f aca="true" t="shared" si="0" ref="P4:P23">AVERAGE(L4:O4)</f>
        <v>20.666666666666668</v>
      </c>
      <c r="Q4" s="25">
        <v>18</v>
      </c>
      <c r="R4" s="25">
        <v>19</v>
      </c>
      <c r="S4" s="25">
        <v>21</v>
      </c>
      <c r="T4" s="129"/>
      <c r="U4" s="26">
        <f aca="true" t="shared" si="1" ref="U4:U23">AVERAGE(Q4:T4)</f>
        <v>19.333333333333332</v>
      </c>
      <c r="V4" s="25">
        <v>20</v>
      </c>
      <c r="W4" s="25">
        <v>19</v>
      </c>
      <c r="X4" s="25">
        <v>22</v>
      </c>
      <c r="Y4" s="129"/>
      <c r="Z4" s="26">
        <f aca="true" t="shared" si="2" ref="Z4:Z23">AVERAGE(V4:Y4)</f>
        <v>20.333333333333332</v>
      </c>
      <c r="AA4" s="25">
        <v>19</v>
      </c>
      <c r="AB4" s="25">
        <v>22</v>
      </c>
      <c r="AC4" s="25">
        <v>22</v>
      </c>
      <c r="AD4" s="129"/>
      <c r="AE4" s="26">
        <f aca="true" t="shared" si="3" ref="AE4:AE23">AVERAGE(AA4:AD4)</f>
        <v>21</v>
      </c>
      <c r="AF4" s="25">
        <v>15</v>
      </c>
      <c r="AG4" s="25">
        <v>20</v>
      </c>
      <c r="AH4" s="25">
        <v>21</v>
      </c>
      <c r="AI4" s="129"/>
      <c r="AJ4" s="26">
        <f aca="true" t="shared" si="4" ref="AJ4:AJ23">AVERAGE(AF4:AI4)</f>
        <v>18.666666666666668</v>
      </c>
      <c r="AK4" s="25">
        <v>16</v>
      </c>
      <c r="AL4" s="25">
        <v>19</v>
      </c>
      <c r="AM4" s="25">
        <v>19</v>
      </c>
      <c r="AN4" s="129"/>
      <c r="AO4" s="26">
        <f aca="true" t="shared" si="5" ref="AO4:AO23">AVERAGE(AK4:AN4)</f>
        <v>18</v>
      </c>
      <c r="AP4" s="25">
        <v>17</v>
      </c>
      <c r="AQ4" s="25">
        <v>20</v>
      </c>
      <c r="AR4" s="25">
        <v>19</v>
      </c>
      <c r="AS4" s="129"/>
      <c r="AT4" s="26">
        <f aca="true" t="shared" si="6" ref="AT4:AT23">AVERAGE(AP4:AS4)</f>
        <v>18.666666666666668</v>
      </c>
      <c r="AU4" s="25">
        <v>17</v>
      </c>
      <c r="AV4" s="25">
        <v>20</v>
      </c>
      <c r="AW4" s="25">
        <v>19</v>
      </c>
      <c r="AX4" s="129"/>
      <c r="AY4" s="26">
        <f aca="true" t="shared" si="7" ref="AY4:AY23">AVERAGE(AU4:AX4)</f>
        <v>18.666666666666668</v>
      </c>
      <c r="AZ4" s="27">
        <f aca="true" t="shared" si="8" ref="AZ4:AZ23">P4+U4+Z4+AE4+AJ4+AO4+AT4+AY4</f>
        <v>155.33333333333331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155.33333333333331</v>
      </c>
      <c r="DJ4" s="88">
        <f aca="true" t="shared" si="17" ref="DJ4:DJ23">RANK(DI4,$DI$4:$DI$23,0)</f>
        <v>5</v>
      </c>
      <c r="DK4" s="81">
        <f aca="true" t="shared" si="18" ref="DK4:DK23">P4</f>
        <v>20.666666666666668</v>
      </c>
      <c r="DL4" s="33">
        <f aca="true" t="shared" si="19" ref="DL4:DL23">DI4*10^3+DK4</f>
        <v>155353.99999999997</v>
      </c>
      <c r="DM4" s="34">
        <f aca="true" t="shared" si="20" ref="DM4:DM23">RANK(DL4,$DL$4:$DL$23,0)</f>
        <v>5</v>
      </c>
      <c r="DN4" s="33">
        <f aca="true" t="shared" si="21" ref="DN4:DN23">AJ4</f>
        <v>18.666666666666668</v>
      </c>
      <c r="DO4" s="33">
        <f aca="true" t="shared" si="22" ref="DO4:DO23">(DI4*10^3+DK4)*10^3+DN4</f>
        <v>155354018.66666663</v>
      </c>
      <c r="DP4" s="34">
        <f aca="true" t="shared" si="23" ref="DP4:DP23">RANK(DO4,$DO$4:$DO$23,0)</f>
        <v>5</v>
      </c>
      <c r="DQ4" s="35">
        <f aca="true" t="shared" si="24" ref="DQ4:DQ23">U4</f>
        <v>19.333333333333332</v>
      </c>
      <c r="DR4" s="35">
        <f aca="true" t="shared" si="25" ref="DR4:DR24">((DI4*10^3+DK4)*10^3+DN4)*10^3+DQ4</f>
        <v>155354018685.99997</v>
      </c>
      <c r="DS4" s="34">
        <f aca="true" t="shared" si="26" ref="DS4:DS23">RANK(DR4,$DR$4:$DR$23,0)</f>
        <v>5</v>
      </c>
      <c r="DT4" s="35">
        <f aca="true" t="shared" si="27" ref="DT4:DT23">AO4</f>
        <v>18</v>
      </c>
      <c r="DU4" s="35">
        <f aca="true" t="shared" si="28" ref="DU4:DU23">(((DI4*10^3+DK4)*10^3+DN4)*10^3+DQ4)*10^3+DT4</f>
        <v>155354018686017.97</v>
      </c>
      <c r="DV4" s="34">
        <f aca="true" t="shared" si="29" ref="DV4:DV23">IF(F4&gt;0,RANK(DU4,$DU$4:$DU$23,0),20)</f>
        <v>5</v>
      </c>
      <c r="DW4" s="35">
        <f>IF(DV4&lt;&gt;20,RANK(DV4,$DV$4:$DV$23,1)+COUNTIF(DV$4:DV4,DV4)-1,20)</f>
        <v>5</v>
      </c>
      <c r="DX4" s="36">
        <f aca="true" t="shared" si="30" ref="DX4:DX23">DI4/$DX$3</f>
        <v>0.9716430358632193</v>
      </c>
      <c r="DY4" s="82" t="str">
        <f aca="true" t="shared" si="31" ref="DY4:DY23">IF(COUNTIF(CE4:DB4,"x")&gt;0,"Dis",IF(COUNTIF(DC4,"x")&gt;0,"Abbruch","-"))</f>
        <v>-</v>
      </c>
      <c r="DZ4" s="14"/>
    </row>
    <row r="5" spans="4:130" ht="12.75">
      <c r="D5" s="21">
        <f>classi!B197</f>
        <v>127</v>
      </c>
      <c r="E5" s="37"/>
      <c r="F5" s="23" t="str">
        <f>classi!C197</f>
        <v>marianne </v>
      </c>
      <c r="G5" s="23" t="str">
        <f>classi!D197</f>
        <v>mass</v>
      </c>
      <c r="H5" s="238" t="str">
        <f>classi!G197</f>
        <v>josephine</v>
      </c>
      <c r="I5" s="229"/>
      <c r="J5" s="37"/>
      <c r="K5" s="37"/>
      <c r="L5" s="25">
        <v>17</v>
      </c>
      <c r="M5" s="25">
        <v>20</v>
      </c>
      <c r="N5" s="25">
        <v>20</v>
      </c>
      <c r="O5" s="129"/>
      <c r="P5" s="26">
        <f t="shared" si="0"/>
        <v>19</v>
      </c>
      <c r="Q5" s="25">
        <v>17</v>
      </c>
      <c r="R5" s="25">
        <v>19</v>
      </c>
      <c r="S5" s="25">
        <v>21</v>
      </c>
      <c r="T5" s="129"/>
      <c r="U5" s="26">
        <f t="shared" si="1"/>
        <v>19</v>
      </c>
      <c r="V5" s="25">
        <v>25</v>
      </c>
      <c r="W5" s="25">
        <v>23</v>
      </c>
      <c r="X5" s="25">
        <v>22</v>
      </c>
      <c r="Y5" s="129"/>
      <c r="Z5" s="26">
        <f t="shared" si="2"/>
        <v>23.333333333333332</v>
      </c>
      <c r="AA5" s="25">
        <v>16</v>
      </c>
      <c r="AB5" s="25">
        <v>16</v>
      </c>
      <c r="AC5" s="25">
        <v>21</v>
      </c>
      <c r="AD5" s="129"/>
      <c r="AE5" s="26">
        <f t="shared" si="3"/>
        <v>17.666666666666668</v>
      </c>
      <c r="AF5" s="25">
        <v>16</v>
      </c>
      <c r="AG5" s="25">
        <v>19</v>
      </c>
      <c r="AH5" s="25">
        <v>19</v>
      </c>
      <c r="AI5" s="129"/>
      <c r="AJ5" s="26">
        <f t="shared" si="4"/>
        <v>18</v>
      </c>
      <c r="AK5" s="25">
        <v>17</v>
      </c>
      <c r="AL5" s="25">
        <v>18</v>
      </c>
      <c r="AM5" s="25">
        <v>17</v>
      </c>
      <c r="AN5" s="129"/>
      <c r="AO5" s="26">
        <f t="shared" si="5"/>
        <v>17.333333333333332</v>
      </c>
      <c r="AP5" s="25">
        <v>18</v>
      </c>
      <c r="AQ5" s="25">
        <v>17</v>
      </c>
      <c r="AR5" s="25">
        <v>20</v>
      </c>
      <c r="AS5" s="129"/>
      <c r="AT5" s="26">
        <f t="shared" si="6"/>
        <v>18.333333333333332</v>
      </c>
      <c r="AU5" s="25">
        <v>18</v>
      </c>
      <c r="AV5" s="25">
        <v>16</v>
      </c>
      <c r="AW5" s="25">
        <v>21</v>
      </c>
      <c r="AX5" s="129"/>
      <c r="AY5" s="26">
        <f t="shared" si="7"/>
        <v>18.333333333333332</v>
      </c>
      <c r="AZ5" s="27">
        <f t="shared" si="8"/>
        <v>151</v>
      </c>
      <c r="BA5" s="28">
        <v>0</v>
      </c>
      <c r="BB5" s="28">
        <v>0</v>
      </c>
      <c r="BC5" s="28">
        <v>0.3</v>
      </c>
      <c r="BD5" s="133"/>
      <c r="BE5" s="26">
        <f t="shared" si="9"/>
        <v>0.09999999999999999</v>
      </c>
      <c r="BF5" s="29">
        <v>0</v>
      </c>
      <c r="BG5" s="29">
        <v>0</v>
      </c>
      <c r="BH5" s="29"/>
      <c r="BI5" s="133"/>
      <c r="BJ5" s="26">
        <f t="shared" si="10"/>
        <v>0</v>
      </c>
      <c r="BK5" s="29">
        <v>0</v>
      </c>
      <c r="BL5" s="29">
        <v>0</v>
      </c>
      <c r="BM5" s="29"/>
      <c r="BN5" s="133"/>
      <c r="BO5" s="26">
        <f t="shared" si="11"/>
        <v>0</v>
      </c>
      <c r="BP5" s="29">
        <v>0</v>
      </c>
      <c r="BQ5" s="29">
        <v>0</v>
      </c>
      <c r="BR5" s="29"/>
      <c r="BS5" s="133"/>
      <c r="BT5" s="26">
        <f t="shared" si="12"/>
        <v>0</v>
      </c>
      <c r="BU5" s="30">
        <v>0</v>
      </c>
      <c r="BV5" s="30">
        <v>0</v>
      </c>
      <c r="BW5" s="30"/>
      <c r="BX5" s="133"/>
      <c r="BY5" s="26">
        <f t="shared" si="13"/>
        <v>0</v>
      </c>
      <c r="BZ5" s="30">
        <v>0</v>
      </c>
      <c r="CA5" s="30">
        <v>0</v>
      </c>
      <c r="CB5" s="30"/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0.09999999999999999</v>
      </c>
      <c r="DI5" s="32">
        <f t="shared" si="16"/>
        <v>150.9</v>
      </c>
      <c r="DJ5" s="88">
        <f t="shared" si="17"/>
        <v>9</v>
      </c>
      <c r="DK5" s="81">
        <f t="shared" si="18"/>
        <v>19</v>
      </c>
      <c r="DL5" s="33">
        <f t="shared" si="19"/>
        <v>150919</v>
      </c>
      <c r="DM5" s="34">
        <f t="shared" si="20"/>
        <v>9</v>
      </c>
      <c r="DN5" s="33">
        <f t="shared" si="21"/>
        <v>18</v>
      </c>
      <c r="DO5" s="33">
        <f t="shared" si="22"/>
        <v>150919018</v>
      </c>
      <c r="DP5" s="34">
        <f t="shared" si="23"/>
        <v>9</v>
      </c>
      <c r="DQ5" s="35">
        <f t="shared" si="24"/>
        <v>19</v>
      </c>
      <c r="DR5" s="35">
        <f t="shared" si="25"/>
        <v>150919018019</v>
      </c>
      <c r="DS5" s="34">
        <f t="shared" si="26"/>
        <v>9</v>
      </c>
      <c r="DT5" s="35">
        <f t="shared" si="27"/>
        <v>17.333333333333332</v>
      </c>
      <c r="DU5" s="35">
        <f t="shared" si="28"/>
        <v>150919018019017.34</v>
      </c>
      <c r="DV5" s="34">
        <f t="shared" si="29"/>
        <v>9</v>
      </c>
      <c r="DW5" s="35">
        <f>IF(DV5&lt;&gt;20,RANK(DV5,$DV$4:$DV$23,1)+COUNTIF(DV$4:DV5,DV5)-1,20)</f>
        <v>9</v>
      </c>
      <c r="DX5" s="36">
        <f t="shared" si="30"/>
        <v>0.9439115929941619</v>
      </c>
      <c r="DY5" s="82" t="str">
        <f t="shared" si="31"/>
        <v>-</v>
      </c>
      <c r="DZ5" s="14"/>
    </row>
    <row r="6" spans="4:130" ht="12.75">
      <c r="D6" s="21">
        <f>classi!B198</f>
        <v>128</v>
      </c>
      <c r="E6" s="37"/>
      <c r="F6" s="23" t="str">
        <f>classi!C198</f>
        <v>barbara</v>
      </c>
      <c r="G6" s="23" t="str">
        <f>classi!D198</f>
        <v>nicolini</v>
      </c>
      <c r="H6" s="238" t="str">
        <f>classi!G198</f>
        <v>fly</v>
      </c>
      <c r="I6" s="229"/>
      <c r="J6" s="37"/>
      <c r="K6" s="37"/>
      <c r="L6" s="25">
        <v>17</v>
      </c>
      <c r="M6" s="25">
        <v>16</v>
      </c>
      <c r="N6" s="25">
        <v>19</v>
      </c>
      <c r="O6" s="129"/>
      <c r="P6" s="26">
        <f t="shared" si="0"/>
        <v>17.333333333333332</v>
      </c>
      <c r="Q6" s="25">
        <v>17</v>
      </c>
      <c r="R6" s="25">
        <v>20</v>
      </c>
      <c r="S6" s="25">
        <v>19</v>
      </c>
      <c r="T6" s="129"/>
      <c r="U6" s="26">
        <f t="shared" si="1"/>
        <v>18.666666666666668</v>
      </c>
      <c r="V6" s="25">
        <v>20</v>
      </c>
      <c r="W6" s="25">
        <v>19</v>
      </c>
      <c r="X6" s="25">
        <v>22</v>
      </c>
      <c r="Y6" s="129"/>
      <c r="Z6" s="26">
        <f t="shared" si="2"/>
        <v>20.333333333333332</v>
      </c>
      <c r="AA6" s="25">
        <v>17</v>
      </c>
      <c r="AB6" s="25">
        <v>19</v>
      </c>
      <c r="AC6" s="25">
        <v>21</v>
      </c>
      <c r="AD6" s="129"/>
      <c r="AE6" s="26">
        <f t="shared" si="3"/>
        <v>19</v>
      </c>
      <c r="AF6" s="25">
        <v>18</v>
      </c>
      <c r="AG6" s="25">
        <v>17</v>
      </c>
      <c r="AH6" s="25">
        <v>19</v>
      </c>
      <c r="AI6" s="129"/>
      <c r="AJ6" s="26">
        <f t="shared" si="4"/>
        <v>18</v>
      </c>
      <c r="AK6" s="25">
        <v>17</v>
      </c>
      <c r="AL6" s="25">
        <v>16</v>
      </c>
      <c r="AM6" s="25">
        <v>18</v>
      </c>
      <c r="AN6" s="129"/>
      <c r="AO6" s="26">
        <f t="shared" si="5"/>
        <v>17</v>
      </c>
      <c r="AP6" s="25">
        <v>16</v>
      </c>
      <c r="AQ6" s="25">
        <v>18</v>
      </c>
      <c r="AR6" s="25">
        <v>20</v>
      </c>
      <c r="AS6" s="129"/>
      <c r="AT6" s="26">
        <f t="shared" si="6"/>
        <v>18</v>
      </c>
      <c r="AU6" s="25">
        <v>17</v>
      </c>
      <c r="AV6" s="25">
        <v>18</v>
      </c>
      <c r="AW6" s="25">
        <v>18</v>
      </c>
      <c r="AX6" s="129"/>
      <c r="AY6" s="26">
        <f t="shared" si="7"/>
        <v>17.666666666666668</v>
      </c>
      <c r="AZ6" s="27">
        <f t="shared" si="8"/>
        <v>145.99999999999997</v>
      </c>
      <c r="BA6" s="28">
        <v>0.2</v>
      </c>
      <c r="BB6" s="28">
        <v>0.5</v>
      </c>
      <c r="BC6" s="28">
        <v>0.5</v>
      </c>
      <c r="BD6" s="133"/>
      <c r="BE6" s="26">
        <f t="shared" si="9"/>
        <v>0.39999999999999997</v>
      </c>
      <c r="BF6" s="29">
        <v>0</v>
      </c>
      <c r="BG6" s="29">
        <v>0</v>
      </c>
      <c r="BH6" s="29"/>
      <c r="BI6" s="133"/>
      <c r="BJ6" s="26">
        <f t="shared" si="10"/>
        <v>0</v>
      </c>
      <c r="BK6" s="29">
        <v>0</v>
      </c>
      <c r="BL6" s="29">
        <v>0</v>
      </c>
      <c r="BM6" s="29"/>
      <c r="BN6" s="133"/>
      <c r="BO6" s="26">
        <f t="shared" si="11"/>
        <v>0</v>
      </c>
      <c r="BP6" s="29">
        <v>0</v>
      </c>
      <c r="BQ6" s="29">
        <v>0</v>
      </c>
      <c r="BR6" s="29"/>
      <c r="BS6" s="133"/>
      <c r="BT6" s="26">
        <f t="shared" si="12"/>
        <v>0</v>
      </c>
      <c r="BU6" s="30">
        <v>0</v>
      </c>
      <c r="BV6" s="30">
        <v>0</v>
      </c>
      <c r="BW6" s="30"/>
      <c r="BX6" s="133"/>
      <c r="BY6" s="26">
        <f t="shared" si="13"/>
        <v>0</v>
      </c>
      <c r="BZ6" s="30">
        <v>5</v>
      </c>
      <c r="CA6" s="30">
        <v>0</v>
      </c>
      <c r="CB6" s="30">
        <v>0</v>
      </c>
      <c r="CC6" s="135"/>
      <c r="CD6" s="108">
        <f t="shared" si="14"/>
        <v>1.6666666666666667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F23">SUM(BA6,BF6,BK6,BP6,BU6,BZ6)</f>
        <v>5.2</v>
      </c>
      <c r="DE6" s="177">
        <f t="shared" si="33"/>
        <v>0.5</v>
      </c>
      <c r="DF6" s="177">
        <f t="shared" si="33"/>
        <v>0.5</v>
      </c>
      <c r="DG6" s="149">
        <f t="shared" si="32"/>
        <v>0</v>
      </c>
      <c r="DH6" s="31">
        <f t="shared" si="15"/>
        <v>2.066666666666667</v>
      </c>
      <c r="DI6" s="32">
        <f t="shared" si="16"/>
        <v>143.9333333333333</v>
      </c>
      <c r="DJ6" s="88">
        <f t="shared" si="17"/>
        <v>14</v>
      </c>
      <c r="DK6" s="81">
        <f t="shared" si="18"/>
        <v>17.333333333333332</v>
      </c>
      <c r="DL6" s="33">
        <f t="shared" si="19"/>
        <v>143950.66666666666</v>
      </c>
      <c r="DM6" s="34">
        <f t="shared" si="20"/>
        <v>14</v>
      </c>
      <c r="DN6" s="33">
        <f t="shared" si="21"/>
        <v>18</v>
      </c>
      <c r="DO6" s="33">
        <f t="shared" si="22"/>
        <v>143950684.66666666</v>
      </c>
      <c r="DP6" s="34">
        <f t="shared" si="23"/>
        <v>14</v>
      </c>
      <c r="DQ6" s="35">
        <f t="shared" si="24"/>
        <v>18.666666666666668</v>
      </c>
      <c r="DR6" s="35">
        <f t="shared" si="25"/>
        <v>143950684685.3333</v>
      </c>
      <c r="DS6" s="34">
        <f t="shared" si="26"/>
        <v>14</v>
      </c>
      <c r="DT6" s="35">
        <f t="shared" si="27"/>
        <v>17</v>
      </c>
      <c r="DU6" s="35">
        <f t="shared" si="28"/>
        <v>143950684685350.3</v>
      </c>
      <c r="DV6" s="34">
        <f t="shared" si="29"/>
        <v>14</v>
      </c>
      <c r="DW6" s="35">
        <f>IF(DV6&lt;&gt;20,RANK(DV6,$DV$4:$DV$23,1)+COUNTIF(DV$4:DV6,DV6)-1,20)</f>
        <v>14</v>
      </c>
      <c r="DX6" s="36">
        <f t="shared" si="30"/>
        <v>0.9003336113427857</v>
      </c>
      <c r="DY6" s="82" t="str">
        <f t="shared" si="31"/>
        <v>-</v>
      </c>
      <c r="DZ6" s="14"/>
    </row>
    <row r="7" spans="4:130" ht="12.75">
      <c r="D7" s="21">
        <f>classi!B199</f>
        <v>129</v>
      </c>
      <c r="E7" s="37"/>
      <c r="F7" s="23" t="str">
        <f>classi!C199</f>
        <v>susanna</v>
      </c>
      <c r="G7" s="23" t="str">
        <f>classi!D199</f>
        <v>fassola</v>
      </c>
      <c r="H7" s="238" t="str">
        <f>classi!G199</f>
        <v>my dream</v>
      </c>
      <c r="I7" s="229"/>
      <c r="J7" s="37"/>
      <c r="K7" s="37"/>
      <c r="L7" s="25">
        <v>18</v>
      </c>
      <c r="M7" s="25">
        <v>19</v>
      </c>
      <c r="N7" s="25">
        <v>21</v>
      </c>
      <c r="O7" s="129"/>
      <c r="P7" s="26">
        <f t="shared" si="0"/>
        <v>19.333333333333332</v>
      </c>
      <c r="Q7" s="25">
        <v>17</v>
      </c>
      <c r="R7" s="25">
        <v>18</v>
      </c>
      <c r="S7" s="25">
        <v>20</v>
      </c>
      <c r="T7" s="129"/>
      <c r="U7" s="26">
        <f t="shared" si="1"/>
        <v>18.333333333333332</v>
      </c>
      <c r="V7" s="25">
        <v>20</v>
      </c>
      <c r="W7" s="25">
        <v>19</v>
      </c>
      <c r="X7" s="25">
        <v>22</v>
      </c>
      <c r="Y7" s="129"/>
      <c r="Z7" s="26">
        <f t="shared" si="2"/>
        <v>20.333333333333332</v>
      </c>
      <c r="AA7" s="25">
        <v>16</v>
      </c>
      <c r="AB7" s="25">
        <v>20</v>
      </c>
      <c r="AC7" s="25">
        <v>21</v>
      </c>
      <c r="AD7" s="129"/>
      <c r="AE7" s="26">
        <f t="shared" si="3"/>
        <v>19</v>
      </c>
      <c r="AF7" s="25">
        <v>17</v>
      </c>
      <c r="AG7" s="25">
        <v>19</v>
      </c>
      <c r="AH7" s="25">
        <v>20</v>
      </c>
      <c r="AI7" s="129"/>
      <c r="AJ7" s="26">
        <f t="shared" si="4"/>
        <v>18.666666666666668</v>
      </c>
      <c r="AK7" s="25">
        <v>18</v>
      </c>
      <c r="AL7" s="25">
        <v>17</v>
      </c>
      <c r="AM7" s="25">
        <v>19</v>
      </c>
      <c r="AN7" s="129"/>
      <c r="AO7" s="26">
        <f t="shared" si="5"/>
        <v>18</v>
      </c>
      <c r="AP7" s="25">
        <v>17</v>
      </c>
      <c r="AQ7" s="25">
        <v>15</v>
      </c>
      <c r="AR7" s="25">
        <v>19</v>
      </c>
      <c r="AS7" s="129"/>
      <c r="AT7" s="26">
        <f t="shared" si="6"/>
        <v>17</v>
      </c>
      <c r="AU7" s="25">
        <v>17</v>
      </c>
      <c r="AV7" s="25">
        <v>15</v>
      </c>
      <c r="AW7" s="25">
        <v>18</v>
      </c>
      <c r="AX7" s="129"/>
      <c r="AY7" s="26">
        <f t="shared" si="7"/>
        <v>16.666666666666668</v>
      </c>
      <c r="AZ7" s="27">
        <f t="shared" si="8"/>
        <v>147.33333333333334</v>
      </c>
      <c r="BA7" s="28">
        <v>0.6</v>
      </c>
      <c r="BB7" s="28">
        <v>0.9</v>
      </c>
      <c r="BC7" s="28">
        <v>0.9</v>
      </c>
      <c r="BD7" s="133"/>
      <c r="BE7" s="26">
        <f t="shared" si="9"/>
        <v>0.7999999999999999</v>
      </c>
      <c r="BF7" s="29">
        <v>0</v>
      </c>
      <c r="BG7" s="29">
        <v>0</v>
      </c>
      <c r="BH7" s="29"/>
      <c r="BI7" s="133"/>
      <c r="BJ7" s="26">
        <f t="shared" si="10"/>
        <v>0</v>
      </c>
      <c r="BK7" s="29">
        <v>0</v>
      </c>
      <c r="BL7" s="29">
        <v>0</v>
      </c>
      <c r="BM7" s="29"/>
      <c r="BN7" s="133"/>
      <c r="BO7" s="26">
        <f t="shared" si="11"/>
        <v>0</v>
      </c>
      <c r="BP7" s="29">
        <v>0</v>
      </c>
      <c r="BQ7" s="29">
        <v>0</v>
      </c>
      <c r="BR7" s="29"/>
      <c r="BS7" s="133"/>
      <c r="BT7" s="26">
        <f t="shared" si="12"/>
        <v>0</v>
      </c>
      <c r="BU7" s="30">
        <v>0</v>
      </c>
      <c r="BV7" s="30">
        <v>0</v>
      </c>
      <c r="BW7" s="30"/>
      <c r="BX7" s="133"/>
      <c r="BY7" s="26">
        <f t="shared" si="13"/>
        <v>0</v>
      </c>
      <c r="BZ7" s="30">
        <v>0</v>
      </c>
      <c r="CA7" s="30">
        <v>0</v>
      </c>
      <c r="CB7" s="30"/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0.6</v>
      </c>
      <c r="DE7" s="177">
        <f t="shared" si="33"/>
        <v>0.9</v>
      </c>
      <c r="DF7" s="177">
        <f t="shared" si="33"/>
        <v>0.9</v>
      </c>
      <c r="DG7" s="149">
        <f t="shared" si="32"/>
        <v>0</v>
      </c>
      <c r="DH7" s="31">
        <f t="shared" si="15"/>
        <v>0.7999999999999999</v>
      </c>
      <c r="DI7" s="32">
        <f t="shared" si="16"/>
        <v>146.53333333333333</v>
      </c>
      <c r="DJ7" s="88">
        <f t="shared" si="17"/>
        <v>13</v>
      </c>
      <c r="DK7" s="81">
        <f t="shared" si="18"/>
        <v>19.333333333333332</v>
      </c>
      <c r="DL7" s="33">
        <f t="shared" si="19"/>
        <v>146552.6666666667</v>
      </c>
      <c r="DM7" s="34">
        <f t="shared" si="20"/>
        <v>13</v>
      </c>
      <c r="DN7" s="33">
        <f t="shared" si="21"/>
        <v>18.666666666666668</v>
      </c>
      <c r="DO7" s="33">
        <f t="shared" si="22"/>
        <v>146552685.33333334</v>
      </c>
      <c r="DP7" s="34">
        <f t="shared" si="23"/>
        <v>13</v>
      </c>
      <c r="DQ7" s="35">
        <f t="shared" si="24"/>
        <v>18.333333333333332</v>
      </c>
      <c r="DR7" s="35">
        <f t="shared" si="25"/>
        <v>146552685351.6667</v>
      </c>
      <c r="DS7" s="34">
        <f t="shared" si="26"/>
        <v>13</v>
      </c>
      <c r="DT7" s="35">
        <f t="shared" si="27"/>
        <v>18</v>
      </c>
      <c r="DU7" s="35">
        <f t="shared" si="28"/>
        <v>146552685351684.7</v>
      </c>
      <c r="DV7" s="34">
        <f t="shared" si="29"/>
        <v>13</v>
      </c>
      <c r="DW7" s="35">
        <f>IF(DV7&lt;&gt;20,RANK(DV7,$DV$4:$DV$23,1)+COUNTIF(DV$4:DV7,DV7)-1,20)</f>
        <v>13</v>
      </c>
      <c r="DX7" s="36">
        <f t="shared" si="30"/>
        <v>0.9165971643035864</v>
      </c>
      <c r="DY7" s="82" t="str">
        <f t="shared" si="31"/>
        <v>-</v>
      </c>
      <c r="DZ7" s="14"/>
    </row>
    <row r="8" spans="4:130" ht="12.75">
      <c r="D8" s="21">
        <f>classi!B200</f>
        <v>131</v>
      </c>
      <c r="E8" s="37"/>
      <c r="F8" s="23" t="str">
        <f>classi!C200</f>
        <v>alessio</v>
      </c>
      <c r="G8" s="23" t="str">
        <f>classi!D200</f>
        <v>calcagno</v>
      </c>
      <c r="H8" s="238" t="str">
        <f>classi!G200</f>
        <v>ellie</v>
      </c>
      <c r="I8" s="229"/>
      <c r="J8" s="37"/>
      <c r="K8" s="37"/>
      <c r="L8" s="25">
        <v>19</v>
      </c>
      <c r="M8" s="25">
        <v>21</v>
      </c>
      <c r="N8" s="25">
        <v>22</v>
      </c>
      <c r="O8" s="129"/>
      <c r="P8" s="26">
        <f t="shared" si="0"/>
        <v>20.666666666666668</v>
      </c>
      <c r="Q8" s="25">
        <v>17</v>
      </c>
      <c r="R8" s="25">
        <v>20</v>
      </c>
      <c r="S8" s="25">
        <v>18</v>
      </c>
      <c r="T8" s="129"/>
      <c r="U8" s="26">
        <f t="shared" si="1"/>
        <v>18.333333333333332</v>
      </c>
      <c r="V8" s="25">
        <v>18</v>
      </c>
      <c r="W8" s="25">
        <v>19</v>
      </c>
      <c r="X8" s="25">
        <v>22</v>
      </c>
      <c r="Y8" s="129"/>
      <c r="Z8" s="26">
        <f t="shared" si="2"/>
        <v>19.666666666666668</v>
      </c>
      <c r="AA8" s="25">
        <v>16</v>
      </c>
      <c r="AB8" s="25">
        <v>20</v>
      </c>
      <c r="AC8" s="25">
        <v>21</v>
      </c>
      <c r="AD8" s="129"/>
      <c r="AE8" s="26">
        <f t="shared" si="3"/>
        <v>19</v>
      </c>
      <c r="AF8" s="25">
        <v>16</v>
      </c>
      <c r="AG8" s="25">
        <v>19.5</v>
      </c>
      <c r="AH8" s="25">
        <v>22</v>
      </c>
      <c r="AI8" s="129"/>
      <c r="AJ8" s="26">
        <f t="shared" si="4"/>
        <v>19.166666666666668</v>
      </c>
      <c r="AK8" s="25">
        <v>19</v>
      </c>
      <c r="AL8" s="25">
        <v>19</v>
      </c>
      <c r="AM8" s="25">
        <v>21</v>
      </c>
      <c r="AN8" s="129"/>
      <c r="AO8" s="26">
        <f t="shared" si="5"/>
        <v>19.666666666666668</v>
      </c>
      <c r="AP8" s="25">
        <v>18</v>
      </c>
      <c r="AQ8" s="25">
        <v>18</v>
      </c>
      <c r="AR8" s="25">
        <v>19</v>
      </c>
      <c r="AS8" s="129"/>
      <c r="AT8" s="26">
        <f t="shared" si="6"/>
        <v>18.333333333333332</v>
      </c>
      <c r="AU8" s="25">
        <v>18</v>
      </c>
      <c r="AV8" s="25">
        <v>19</v>
      </c>
      <c r="AW8" s="25">
        <v>19</v>
      </c>
      <c r="AX8" s="129"/>
      <c r="AY8" s="26">
        <f t="shared" si="7"/>
        <v>18.666666666666668</v>
      </c>
      <c r="AZ8" s="27">
        <f t="shared" si="8"/>
        <v>153.5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/>
      <c r="BI8" s="133"/>
      <c r="BJ8" s="26">
        <f t="shared" si="10"/>
        <v>0</v>
      </c>
      <c r="BK8" s="29">
        <v>0</v>
      </c>
      <c r="BL8" s="29">
        <v>0</v>
      </c>
      <c r="BM8" s="29"/>
      <c r="BN8" s="133"/>
      <c r="BO8" s="26">
        <f t="shared" si="11"/>
        <v>0</v>
      </c>
      <c r="BP8" s="29">
        <v>0</v>
      </c>
      <c r="BQ8" s="29">
        <v>0</v>
      </c>
      <c r="BR8" s="29"/>
      <c r="BS8" s="133"/>
      <c r="BT8" s="26">
        <f t="shared" si="12"/>
        <v>0</v>
      </c>
      <c r="BU8" s="30">
        <v>0</v>
      </c>
      <c r="BV8" s="30">
        <v>0</v>
      </c>
      <c r="BW8" s="30"/>
      <c r="BX8" s="133"/>
      <c r="BY8" s="26">
        <f t="shared" si="13"/>
        <v>0</v>
      </c>
      <c r="BZ8" s="30">
        <v>0</v>
      </c>
      <c r="CA8" s="30">
        <v>0</v>
      </c>
      <c r="CB8" s="30"/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1">
        <f t="shared" si="15"/>
        <v>0</v>
      </c>
      <c r="DI8" s="32">
        <f t="shared" si="16"/>
        <v>153.5</v>
      </c>
      <c r="DJ8" s="88">
        <f t="shared" si="17"/>
        <v>6</v>
      </c>
      <c r="DK8" s="81">
        <f t="shared" si="18"/>
        <v>20.666666666666668</v>
      </c>
      <c r="DL8" s="33">
        <f t="shared" si="19"/>
        <v>153520.66666666666</v>
      </c>
      <c r="DM8" s="34">
        <f t="shared" si="20"/>
        <v>6</v>
      </c>
      <c r="DN8" s="33">
        <f t="shared" si="21"/>
        <v>19.166666666666668</v>
      </c>
      <c r="DO8" s="33">
        <f t="shared" si="22"/>
        <v>153520685.8333333</v>
      </c>
      <c r="DP8" s="34">
        <f t="shared" si="23"/>
        <v>6</v>
      </c>
      <c r="DQ8" s="35">
        <f t="shared" si="24"/>
        <v>18.333333333333332</v>
      </c>
      <c r="DR8" s="35">
        <f t="shared" si="25"/>
        <v>153520685851.66666</v>
      </c>
      <c r="DS8" s="34">
        <f t="shared" si="26"/>
        <v>6</v>
      </c>
      <c r="DT8" s="35">
        <f t="shared" si="27"/>
        <v>19.666666666666668</v>
      </c>
      <c r="DU8" s="35">
        <f t="shared" si="28"/>
        <v>153520685851686.3</v>
      </c>
      <c r="DV8" s="34">
        <f t="shared" si="29"/>
        <v>6</v>
      </c>
      <c r="DW8" s="35">
        <f>IF(DV8&lt;&gt;20,RANK(DV8,$DV$4:$DV$23,1)+COUNTIF(DV$4:DV8,DV8)-1,20)</f>
        <v>6</v>
      </c>
      <c r="DX8" s="36">
        <f t="shared" si="30"/>
        <v>0.9601751459549626</v>
      </c>
      <c r="DY8" s="82" t="str">
        <f t="shared" si="31"/>
        <v>-</v>
      </c>
      <c r="DZ8" s="14"/>
    </row>
    <row r="9" spans="4:130" ht="12.75">
      <c r="D9" s="21">
        <f>classi!B201</f>
        <v>132</v>
      </c>
      <c r="E9" s="37"/>
      <c r="F9" s="23" t="str">
        <f>classi!C201</f>
        <v>valentina</v>
      </c>
      <c r="G9" s="23" t="str">
        <f>classi!D201</f>
        <v>mazzuccato</v>
      </c>
      <c r="H9" s="238" t="str">
        <f>classi!G201</f>
        <v>bruce</v>
      </c>
      <c r="I9" s="229"/>
      <c r="J9" s="37"/>
      <c r="K9" s="37"/>
      <c r="L9" s="25">
        <v>17</v>
      </c>
      <c r="M9" s="25">
        <v>20</v>
      </c>
      <c r="N9" s="25">
        <v>19</v>
      </c>
      <c r="O9" s="129"/>
      <c r="P9" s="26">
        <f t="shared" si="0"/>
        <v>18.666666666666668</v>
      </c>
      <c r="Q9" s="25">
        <v>17</v>
      </c>
      <c r="R9" s="25">
        <v>19</v>
      </c>
      <c r="S9" s="25">
        <v>21</v>
      </c>
      <c r="T9" s="129"/>
      <c r="U9" s="26">
        <f t="shared" si="1"/>
        <v>19</v>
      </c>
      <c r="V9" s="25">
        <v>21</v>
      </c>
      <c r="W9" s="25">
        <v>19</v>
      </c>
      <c r="X9" s="25">
        <v>22</v>
      </c>
      <c r="Y9" s="129"/>
      <c r="Z9" s="26">
        <f t="shared" si="2"/>
        <v>20.666666666666668</v>
      </c>
      <c r="AA9" s="25">
        <v>18</v>
      </c>
      <c r="AB9" s="25">
        <v>21</v>
      </c>
      <c r="AC9" s="25">
        <v>22</v>
      </c>
      <c r="AD9" s="129"/>
      <c r="AE9" s="26">
        <f t="shared" si="3"/>
        <v>20.333333333333332</v>
      </c>
      <c r="AF9" s="25">
        <v>16</v>
      </c>
      <c r="AG9" s="25">
        <v>19</v>
      </c>
      <c r="AH9" s="25">
        <v>20</v>
      </c>
      <c r="AI9" s="129"/>
      <c r="AJ9" s="26">
        <f t="shared" si="4"/>
        <v>18.333333333333332</v>
      </c>
      <c r="AK9" s="25">
        <v>18</v>
      </c>
      <c r="AL9" s="25">
        <v>17</v>
      </c>
      <c r="AM9" s="25">
        <v>20</v>
      </c>
      <c r="AN9" s="129"/>
      <c r="AO9" s="26">
        <f t="shared" si="5"/>
        <v>18.333333333333332</v>
      </c>
      <c r="AP9" s="25">
        <v>16</v>
      </c>
      <c r="AQ9" s="25">
        <v>17</v>
      </c>
      <c r="AR9" s="25">
        <v>20</v>
      </c>
      <c r="AS9" s="129"/>
      <c r="AT9" s="26">
        <f t="shared" si="6"/>
        <v>17.666666666666668</v>
      </c>
      <c r="AU9" s="25">
        <v>16</v>
      </c>
      <c r="AV9" s="25">
        <v>17</v>
      </c>
      <c r="AW9" s="25">
        <v>20</v>
      </c>
      <c r="AX9" s="129"/>
      <c r="AY9" s="26">
        <f t="shared" si="7"/>
        <v>17.666666666666668</v>
      </c>
      <c r="AZ9" s="27">
        <f t="shared" si="8"/>
        <v>150.66666666666666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/>
      <c r="BI9" s="133"/>
      <c r="BJ9" s="26">
        <f t="shared" si="10"/>
        <v>0</v>
      </c>
      <c r="BK9" s="29">
        <v>0</v>
      </c>
      <c r="BL9" s="29">
        <v>0</v>
      </c>
      <c r="BM9" s="29"/>
      <c r="BN9" s="133"/>
      <c r="BO9" s="26">
        <f t="shared" si="11"/>
        <v>0</v>
      </c>
      <c r="BP9" s="29">
        <v>0</v>
      </c>
      <c r="BQ9" s="29">
        <v>0</v>
      </c>
      <c r="BR9" s="29"/>
      <c r="BS9" s="133"/>
      <c r="BT9" s="26">
        <f t="shared" si="12"/>
        <v>0</v>
      </c>
      <c r="BU9" s="30">
        <v>0</v>
      </c>
      <c r="BV9" s="30">
        <v>0</v>
      </c>
      <c r="BW9" s="30"/>
      <c r="BX9" s="133"/>
      <c r="BY9" s="26">
        <f t="shared" si="13"/>
        <v>0</v>
      </c>
      <c r="BZ9" s="30">
        <v>0</v>
      </c>
      <c r="CA9" s="30">
        <v>0</v>
      </c>
      <c r="CB9" s="30"/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1">
        <f t="shared" si="15"/>
        <v>0</v>
      </c>
      <c r="DI9" s="32">
        <f t="shared" si="16"/>
        <v>150.66666666666666</v>
      </c>
      <c r="DJ9" s="88">
        <f t="shared" si="17"/>
        <v>10</v>
      </c>
      <c r="DK9" s="81">
        <f t="shared" si="18"/>
        <v>18.666666666666668</v>
      </c>
      <c r="DL9" s="33">
        <f t="shared" si="19"/>
        <v>150685.3333333333</v>
      </c>
      <c r="DM9" s="34">
        <f t="shared" si="20"/>
        <v>10</v>
      </c>
      <c r="DN9" s="33">
        <f t="shared" si="21"/>
        <v>18.333333333333332</v>
      </c>
      <c r="DO9" s="33">
        <f t="shared" si="22"/>
        <v>150685351.66666666</v>
      </c>
      <c r="DP9" s="34">
        <f t="shared" si="23"/>
        <v>10</v>
      </c>
      <c r="DQ9" s="35">
        <f t="shared" si="24"/>
        <v>19</v>
      </c>
      <c r="DR9" s="35">
        <f t="shared" si="25"/>
        <v>150685351685.66666</v>
      </c>
      <c r="DS9" s="34">
        <f t="shared" si="26"/>
        <v>10</v>
      </c>
      <c r="DT9" s="35">
        <f t="shared" si="27"/>
        <v>18.333333333333332</v>
      </c>
      <c r="DU9" s="35">
        <f t="shared" si="28"/>
        <v>150685351685685</v>
      </c>
      <c r="DV9" s="34">
        <f t="shared" si="29"/>
        <v>10</v>
      </c>
      <c r="DW9" s="35">
        <f>IF(DV9&lt;&gt;20,RANK(DV9,$DV$4:$DV$23,1)+COUNTIF(DV$4:DV9,DV9)-1,20)</f>
        <v>10</v>
      </c>
      <c r="DX9" s="36">
        <f t="shared" si="30"/>
        <v>0.9424520433694746</v>
      </c>
      <c r="DY9" s="82" t="str">
        <f t="shared" si="31"/>
        <v>-</v>
      </c>
      <c r="DZ9" s="14"/>
    </row>
    <row r="10" spans="4:130" ht="12.75">
      <c r="D10" s="21">
        <f>classi!B202</f>
        <v>133</v>
      </c>
      <c r="E10" s="37"/>
      <c r="F10" s="23" t="str">
        <f>classi!C202</f>
        <v>margherita</v>
      </c>
      <c r="G10" s="23" t="str">
        <f>classi!D202</f>
        <v>belletti</v>
      </c>
      <c r="H10" s="238" t="str">
        <f>classi!G202</f>
        <v>lily</v>
      </c>
      <c r="I10" s="229"/>
      <c r="J10" s="37"/>
      <c r="K10" s="37"/>
      <c r="L10" s="25">
        <v>19</v>
      </c>
      <c r="M10" s="25">
        <v>22</v>
      </c>
      <c r="N10" s="25">
        <v>19</v>
      </c>
      <c r="O10" s="129"/>
      <c r="P10" s="26">
        <f t="shared" si="0"/>
        <v>20</v>
      </c>
      <c r="Q10" s="25">
        <v>17</v>
      </c>
      <c r="R10" s="25">
        <v>20</v>
      </c>
      <c r="S10" s="25">
        <v>19</v>
      </c>
      <c r="T10" s="129"/>
      <c r="U10" s="26">
        <f t="shared" si="1"/>
        <v>18.666666666666668</v>
      </c>
      <c r="V10" s="25">
        <v>21</v>
      </c>
      <c r="W10" s="25">
        <v>22</v>
      </c>
      <c r="X10" s="25">
        <v>22</v>
      </c>
      <c r="Y10" s="129"/>
      <c r="Z10" s="26">
        <f t="shared" si="2"/>
        <v>21.666666666666668</v>
      </c>
      <c r="AA10" s="25">
        <v>17</v>
      </c>
      <c r="AB10" s="25">
        <v>18</v>
      </c>
      <c r="AC10" s="25">
        <v>19</v>
      </c>
      <c r="AD10" s="129"/>
      <c r="AE10" s="26">
        <f t="shared" si="3"/>
        <v>18</v>
      </c>
      <c r="AF10" s="25">
        <v>16</v>
      </c>
      <c r="AG10" s="25">
        <v>19</v>
      </c>
      <c r="AH10" s="25">
        <v>19</v>
      </c>
      <c r="AI10" s="129"/>
      <c r="AJ10" s="26">
        <f t="shared" si="4"/>
        <v>18</v>
      </c>
      <c r="AK10" s="25">
        <v>18</v>
      </c>
      <c r="AL10" s="25">
        <v>19</v>
      </c>
      <c r="AM10" s="25">
        <v>19</v>
      </c>
      <c r="AN10" s="129"/>
      <c r="AO10" s="26">
        <f t="shared" si="5"/>
        <v>18.666666666666668</v>
      </c>
      <c r="AP10" s="25">
        <v>17</v>
      </c>
      <c r="AQ10" s="25">
        <v>19</v>
      </c>
      <c r="AR10" s="25">
        <v>20</v>
      </c>
      <c r="AS10" s="129"/>
      <c r="AT10" s="26">
        <f t="shared" si="6"/>
        <v>18.666666666666668</v>
      </c>
      <c r="AU10" s="25">
        <v>17</v>
      </c>
      <c r="AV10" s="25">
        <v>18</v>
      </c>
      <c r="AW10" s="25">
        <v>19</v>
      </c>
      <c r="AX10" s="129"/>
      <c r="AY10" s="26">
        <f t="shared" si="7"/>
        <v>18</v>
      </c>
      <c r="AZ10" s="27">
        <f t="shared" si="8"/>
        <v>151.66666666666669</v>
      </c>
      <c r="BA10" s="28">
        <v>0</v>
      </c>
      <c r="BB10" s="28">
        <v>0</v>
      </c>
      <c r="BC10" s="28">
        <v>0</v>
      </c>
      <c r="BD10" s="133"/>
      <c r="BE10" s="26">
        <f t="shared" si="9"/>
        <v>0</v>
      </c>
      <c r="BF10" s="29">
        <v>0</v>
      </c>
      <c r="BG10" s="29">
        <v>0</v>
      </c>
      <c r="BH10" s="29"/>
      <c r="BI10" s="133"/>
      <c r="BJ10" s="26">
        <f t="shared" si="10"/>
        <v>0</v>
      </c>
      <c r="BK10" s="29">
        <v>0</v>
      </c>
      <c r="BL10" s="29">
        <v>0</v>
      </c>
      <c r="BM10" s="29"/>
      <c r="BN10" s="133"/>
      <c r="BO10" s="26">
        <f t="shared" si="11"/>
        <v>0</v>
      </c>
      <c r="BP10" s="29">
        <v>0</v>
      </c>
      <c r="BQ10" s="29">
        <v>0</v>
      </c>
      <c r="BR10" s="29"/>
      <c r="BS10" s="133"/>
      <c r="BT10" s="26">
        <f t="shared" si="12"/>
        <v>0</v>
      </c>
      <c r="BU10" s="30">
        <v>0</v>
      </c>
      <c r="BV10" s="30">
        <v>0</v>
      </c>
      <c r="BW10" s="30"/>
      <c r="BX10" s="133"/>
      <c r="BY10" s="26">
        <f t="shared" si="13"/>
        <v>0</v>
      </c>
      <c r="BZ10" s="30">
        <v>0</v>
      </c>
      <c r="CA10" s="30">
        <v>0</v>
      </c>
      <c r="CB10" s="30"/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1">
        <f t="shared" si="15"/>
        <v>0</v>
      </c>
      <c r="DI10" s="32">
        <f t="shared" si="16"/>
        <v>151.66666666666669</v>
      </c>
      <c r="DJ10" s="88">
        <f t="shared" si="17"/>
        <v>7</v>
      </c>
      <c r="DK10" s="81">
        <f t="shared" si="18"/>
        <v>20</v>
      </c>
      <c r="DL10" s="33">
        <f t="shared" si="19"/>
        <v>151686.6666666667</v>
      </c>
      <c r="DM10" s="34">
        <f t="shared" si="20"/>
        <v>7</v>
      </c>
      <c r="DN10" s="33">
        <f t="shared" si="21"/>
        <v>18</v>
      </c>
      <c r="DO10" s="33">
        <f t="shared" si="22"/>
        <v>151686684.6666667</v>
      </c>
      <c r="DP10" s="34">
        <f t="shared" si="23"/>
        <v>7</v>
      </c>
      <c r="DQ10" s="35">
        <f t="shared" si="24"/>
        <v>18.666666666666668</v>
      </c>
      <c r="DR10" s="35">
        <f t="shared" si="25"/>
        <v>151686684685.33334</v>
      </c>
      <c r="DS10" s="34">
        <f t="shared" si="26"/>
        <v>7</v>
      </c>
      <c r="DT10" s="35">
        <f t="shared" si="27"/>
        <v>18.666666666666668</v>
      </c>
      <c r="DU10" s="35">
        <f t="shared" si="28"/>
        <v>151686684685352</v>
      </c>
      <c r="DV10" s="34">
        <f t="shared" si="29"/>
        <v>7</v>
      </c>
      <c r="DW10" s="35">
        <f>IF(DV10&lt;&gt;20,RANK(DV10,$DV$4:$DV$23,1)+COUNTIF(DV$4:DV10,DV10)-1,20)</f>
        <v>7</v>
      </c>
      <c r="DX10" s="36">
        <f t="shared" si="30"/>
        <v>0.9487072560467058</v>
      </c>
      <c r="DY10" s="82" t="str">
        <f t="shared" si="31"/>
        <v>-</v>
      </c>
      <c r="DZ10" s="14"/>
    </row>
    <row r="11" spans="4:130" ht="12.75">
      <c r="D11" s="21">
        <f>classi!B203</f>
        <v>134</v>
      </c>
      <c r="E11" s="37"/>
      <c r="F11" s="23" t="str">
        <f>classi!C203</f>
        <v>loredana</v>
      </c>
      <c r="G11" s="23" t="str">
        <f>classi!D203</f>
        <v>benedetti</v>
      </c>
      <c r="H11" s="238" t="str">
        <f>classi!G203</f>
        <v>iris</v>
      </c>
      <c r="I11" s="229"/>
      <c r="J11" s="37"/>
      <c r="K11" s="37"/>
      <c r="L11" s="25">
        <v>16</v>
      </c>
      <c r="M11" s="25">
        <v>15</v>
      </c>
      <c r="N11" s="25">
        <v>15</v>
      </c>
      <c r="O11" s="129"/>
      <c r="P11" s="26">
        <f t="shared" si="0"/>
        <v>15.333333333333334</v>
      </c>
      <c r="Q11" s="25">
        <v>17</v>
      </c>
      <c r="R11" s="25">
        <v>15</v>
      </c>
      <c r="S11" s="25">
        <v>14</v>
      </c>
      <c r="T11" s="129"/>
      <c r="U11" s="26">
        <f t="shared" si="1"/>
        <v>15.333333333333334</v>
      </c>
      <c r="V11" s="25">
        <v>20</v>
      </c>
      <c r="W11" s="25">
        <v>17</v>
      </c>
      <c r="X11" s="25">
        <v>19</v>
      </c>
      <c r="Y11" s="129"/>
      <c r="Z11" s="26">
        <f t="shared" si="2"/>
        <v>18.666666666666668</v>
      </c>
      <c r="AA11" s="25">
        <v>18</v>
      </c>
      <c r="AB11" s="25">
        <v>15</v>
      </c>
      <c r="AC11" s="25">
        <v>16</v>
      </c>
      <c r="AD11" s="129"/>
      <c r="AE11" s="26">
        <f t="shared" si="3"/>
        <v>16.333333333333332</v>
      </c>
      <c r="AF11" s="25">
        <v>16</v>
      </c>
      <c r="AG11" s="25">
        <v>13</v>
      </c>
      <c r="AH11" s="25">
        <v>14</v>
      </c>
      <c r="AI11" s="129"/>
      <c r="AJ11" s="26">
        <f t="shared" si="4"/>
        <v>14.333333333333334</v>
      </c>
      <c r="AK11" s="25">
        <v>16</v>
      </c>
      <c r="AL11" s="25">
        <v>14</v>
      </c>
      <c r="AM11" s="25">
        <v>14</v>
      </c>
      <c r="AN11" s="129"/>
      <c r="AO11" s="26">
        <f t="shared" si="5"/>
        <v>14.666666666666666</v>
      </c>
      <c r="AP11" s="25">
        <v>16</v>
      </c>
      <c r="AQ11" s="25">
        <v>15</v>
      </c>
      <c r="AR11" s="25">
        <v>15</v>
      </c>
      <c r="AS11" s="129"/>
      <c r="AT11" s="26">
        <f t="shared" si="6"/>
        <v>15.333333333333334</v>
      </c>
      <c r="AU11" s="25">
        <v>16</v>
      </c>
      <c r="AV11" s="25">
        <v>15</v>
      </c>
      <c r="AW11" s="25">
        <v>14</v>
      </c>
      <c r="AX11" s="129"/>
      <c r="AY11" s="26">
        <f t="shared" si="7"/>
        <v>15</v>
      </c>
      <c r="AZ11" s="27">
        <f t="shared" si="8"/>
        <v>125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/>
      <c r="BI11" s="133"/>
      <c r="BJ11" s="26">
        <f t="shared" si="10"/>
        <v>0</v>
      </c>
      <c r="BK11" s="29">
        <v>0</v>
      </c>
      <c r="BL11" s="29">
        <v>0</v>
      </c>
      <c r="BM11" s="29"/>
      <c r="BN11" s="133"/>
      <c r="BO11" s="26">
        <f t="shared" si="11"/>
        <v>0</v>
      </c>
      <c r="BP11" s="29">
        <v>0</v>
      </c>
      <c r="BQ11" s="29">
        <v>0</v>
      </c>
      <c r="BR11" s="29"/>
      <c r="BS11" s="133"/>
      <c r="BT11" s="26">
        <f t="shared" si="12"/>
        <v>0</v>
      </c>
      <c r="BU11" s="30">
        <v>0</v>
      </c>
      <c r="BV11" s="30">
        <v>0</v>
      </c>
      <c r="BW11" s="30"/>
      <c r="BX11" s="133"/>
      <c r="BY11" s="26">
        <f t="shared" si="13"/>
        <v>0</v>
      </c>
      <c r="BZ11" s="30">
        <v>0</v>
      </c>
      <c r="CA11" s="30">
        <v>0</v>
      </c>
      <c r="CB11" s="30"/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1">
        <f t="shared" si="15"/>
        <v>0</v>
      </c>
      <c r="DI11" s="32">
        <f t="shared" si="16"/>
        <v>125</v>
      </c>
      <c r="DJ11" s="88">
        <f t="shared" si="17"/>
        <v>16</v>
      </c>
      <c r="DK11" s="81">
        <f t="shared" si="18"/>
        <v>15.333333333333334</v>
      </c>
      <c r="DL11" s="33">
        <f t="shared" si="19"/>
        <v>125015.33333333333</v>
      </c>
      <c r="DM11" s="34">
        <f t="shared" si="20"/>
        <v>16</v>
      </c>
      <c r="DN11" s="33">
        <f t="shared" si="21"/>
        <v>14.333333333333334</v>
      </c>
      <c r="DO11" s="33">
        <f t="shared" si="22"/>
        <v>125015347.66666666</v>
      </c>
      <c r="DP11" s="34">
        <f t="shared" si="23"/>
        <v>16</v>
      </c>
      <c r="DQ11" s="35">
        <f t="shared" si="24"/>
        <v>15.333333333333334</v>
      </c>
      <c r="DR11" s="35">
        <f t="shared" si="25"/>
        <v>125015347681.99998</v>
      </c>
      <c r="DS11" s="34">
        <f t="shared" si="26"/>
        <v>16</v>
      </c>
      <c r="DT11" s="35">
        <f t="shared" si="27"/>
        <v>14.666666666666666</v>
      </c>
      <c r="DU11" s="35">
        <f t="shared" si="28"/>
        <v>125015347682014.66</v>
      </c>
      <c r="DV11" s="34">
        <f t="shared" si="29"/>
        <v>16</v>
      </c>
      <c r="DW11" s="35">
        <f>IF(DV11&lt;&gt;20,RANK(DV11,$DV$4:$DV$23,1)+COUNTIF(DV$4:DV11,DV11)-1,20)</f>
        <v>16</v>
      </c>
      <c r="DX11" s="36">
        <f t="shared" si="30"/>
        <v>0.7819015846538784</v>
      </c>
      <c r="DY11" s="82" t="str">
        <f t="shared" si="31"/>
        <v>-</v>
      </c>
      <c r="DZ11" s="14"/>
    </row>
    <row r="12" spans="4:130" ht="12.75">
      <c r="D12" s="21">
        <f>classi!B204</f>
        <v>135</v>
      </c>
      <c r="E12" s="37"/>
      <c r="F12" s="23" t="str">
        <f>classi!C204</f>
        <v>beorn</v>
      </c>
      <c r="G12" s="23" t="str">
        <f>classi!D204</f>
        <v>bonfanti</v>
      </c>
      <c r="H12" s="238" t="str">
        <f>classi!G204</f>
        <v>thil</v>
      </c>
      <c r="I12" s="229"/>
      <c r="J12" s="37"/>
      <c r="K12" s="37"/>
      <c r="L12" s="25">
        <v>18</v>
      </c>
      <c r="M12" s="25">
        <v>17</v>
      </c>
      <c r="N12" s="25">
        <v>18</v>
      </c>
      <c r="O12" s="129"/>
      <c r="P12" s="26">
        <f t="shared" si="0"/>
        <v>17.666666666666668</v>
      </c>
      <c r="Q12" s="25">
        <v>16</v>
      </c>
      <c r="R12" s="25">
        <v>17</v>
      </c>
      <c r="S12" s="25">
        <v>18</v>
      </c>
      <c r="T12" s="129"/>
      <c r="U12" s="26">
        <f t="shared" si="1"/>
        <v>17</v>
      </c>
      <c r="V12" s="25">
        <v>20</v>
      </c>
      <c r="W12" s="25">
        <v>19</v>
      </c>
      <c r="X12" s="25">
        <v>21</v>
      </c>
      <c r="Y12" s="129"/>
      <c r="Z12" s="26">
        <f t="shared" si="2"/>
        <v>20</v>
      </c>
      <c r="AA12" s="25">
        <v>17</v>
      </c>
      <c r="AB12" s="25">
        <v>21</v>
      </c>
      <c r="AC12" s="25">
        <v>22</v>
      </c>
      <c r="AD12" s="129"/>
      <c r="AE12" s="26">
        <f t="shared" si="3"/>
        <v>20</v>
      </c>
      <c r="AF12" s="25">
        <v>16</v>
      </c>
      <c r="AG12" s="25">
        <v>18</v>
      </c>
      <c r="AH12" s="25">
        <v>19</v>
      </c>
      <c r="AI12" s="129"/>
      <c r="AJ12" s="26">
        <f t="shared" si="4"/>
        <v>17.666666666666668</v>
      </c>
      <c r="AK12" s="25">
        <v>18</v>
      </c>
      <c r="AL12" s="25">
        <v>17</v>
      </c>
      <c r="AM12" s="25">
        <v>20</v>
      </c>
      <c r="AN12" s="129"/>
      <c r="AO12" s="26">
        <f t="shared" si="5"/>
        <v>18.333333333333332</v>
      </c>
      <c r="AP12" s="25">
        <v>19</v>
      </c>
      <c r="AQ12" s="25">
        <v>19</v>
      </c>
      <c r="AR12" s="25">
        <v>20</v>
      </c>
      <c r="AS12" s="129"/>
      <c r="AT12" s="26">
        <f t="shared" si="6"/>
        <v>19.333333333333332</v>
      </c>
      <c r="AU12" s="25">
        <v>19</v>
      </c>
      <c r="AV12" s="25">
        <v>19</v>
      </c>
      <c r="AW12" s="25">
        <v>20</v>
      </c>
      <c r="AX12" s="129"/>
      <c r="AY12" s="26">
        <f t="shared" si="7"/>
        <v>19.333333333333332</v>
      </c>
      <c r="AZ12" s="27">
        <f t="shared" si="8"/>
        <v>149.33333333333334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/>
      <c r="BI12" s="133"/>
      <c r="BJ12" s="26">
        <f t="shared" si="10"/>
        <v>0</v>
      </c>
      <c r="BK12" s="29">
        <v>0</v>
      </c>
      <c r="BL12" s="29">
        <v>0</v>
      </c>
      <c r="BM12" s="29"/>
      <c r="BN12" s="133"/>
      <c r="BO12" s="26">
        <f t="shared" si="11"/>
        <v>0</v>
      </c>
      <c r="BP12" s="29">
        <v>0</v>
      </c>
      <c r="BQ12" s="29">
        <v>0</v>
      </c>
      <c r="BR12" s="29"/>
      <c r="BS12" s="133"/>
      <c r="BT12" s="26">
        <f t="shared" si="12"/>
        <v>0</v>
      </c>
      <c r="BU12" s="30">
        <v>0</v>
      </c>
      <c r="BV12" s="30">
        <v>0</v>
      </c>
      <c r="BW12" s="30"/>
      <c r="BX12" s="133"/>
      <c r="BY12" s="26">
        <f t="shared" si="13"/>
        <v>0</v>
      </c>
      <c r="BZ12" s="30">
        <v>0</v>
      </c>
      <c r="CA12" s="30">
        <v>0</v>
      </c>
      <c r="CB12" s="30"/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1">
        <f t="shared" si="15"/>
        <v>0</v>
      </c>
      <c r="DI12" s="32">
        <f t="shared" si="16"/>
        <v>149.33333333333334</v>
      </c>
      <c r="DJ12" s="88">
        <f t="shared" si="17"/>
        <v>11</v>
      </c>
      <c r="DK12" s="81">
        <f t="shared" si="18"/>
        <v>17.666666666666668</v>
      </c>
      <c r="DL12" s="33">
        <f t="shared" si="19"/>
        <v>149351</v>
      </c>
      <c r="DM12" s="34">
        <f t="shared" si="20"/>
        <v>11</v>
      </c>
      <c r="DN12" s="33">
        <f t="shared" si="21"/>
        <v>17.666666666666668</v>
      </c>
      <c r="DO12" s="33">
        <f t="shared" si="22"/>
        <v>149351017.66666666</v>
      </c>
      <c r="DP12" s="34">
        <f t="shared" si="23"/>
        <v>11</v>
      </c>
      <c r="DQ12" s="35">
        <f t="shared" si="24"/>
        <v>17</v>
      </c>
      <c r="DR12" s="35">
        <f t="shared" si="25"/>
        <v>149351017683.66666</v>
      </c>
      <c r="DS12" s="34">
        <f t="shared" si="26"/>
        <v>11</v>
      </c>
      <c r="DT12" s="35">
        <f t="shared" si="27"/>
        <v>18.333333333333332</v>
      </c>
      <c r="DU12" s="35">
        <f t="shared" si="28"/>
        <v>149351017683685</v>
      </c>
      <c r="DV12" s="34">
        <f t="shared" si="29"/>
        <v>11</v>
      </c>
      <c r="DW12" s="35">
        <f>IF(DV12&lt;&gt;20,RANK(DV12,$DV$4:$DV$23,1)+COUNTIF(DV$4:DV12,DV12)-1,20)</f>
        <v>11</v>
      </c>
      <c r="DX12" s="36">
        <f t="shared" si="30"/>
        <v>0.9341117597998334</v>
      </c>
      <c r="DY12" s="82" t="str">
        <f t="shared" si="31"/>
        <v>-</v>
      </c>
      <c r="DZ12" s="14"/>
    </row>
    <row r="13" spans="4:130" ht="12.75">
      <c r="D13" s="21">
        <f>classi!B205</f>
        <v>136</v>
      </c>
      <c r="E13" s="37"/>
      <c r="F13" s="23" t="str">
        <f>classi!C205</f>
        <v>gioia</v>
      </c>
      <c r="G13" s="23" t="str">
        <f>classi!D205</f>
        <v>rossi</v>
      </c>
      <c r="H13" s="238" t="str">
        <f>classi!G205</f>
        <v>remus</v>
      </c>
      <c r="I13" s="229"/>
      <c r="J13" s="37"/>
      <c r="K13" s="37"/>
      <c r="L13" s="25">
        <v>17</v>
      </c>
      <c r="M13" s="25">
        <v>17</v>
      </c>
      <c r="N13" s="25">
        <v>19</v>
      </c>
      <c r="O13" s="129"/>
      <c r="P13" s="26">
        <f t="shared" si="0"/>
        <v>17.666666666666668</v>
      </c>
      <c r="Q13" s="25">
        <v>19</v>
      </c>
      <c r="R13" s="25">
        <v>18</v>
      </c>
      <c r="S13" s="25">
        <v>18</v>
      </c>
      <c r="T13" s="129"/>
      <c r="U13" s="26">
        <f t="shared" si="1"/>
        <v>18.333333333333332</v>
      </c>
      <c r="V13" s="25">
        <v>21</v>
      </c>
      <c r="W13" s="25">
        <v>19</v>
      </c>
      <c r="X13" s="25">
        <v>21</v>
      </c>
      <c r="Y13" s="129"/>
      <c r="Z13" s="26">
        <f t="shared" si="2"/>
        <v>20.333333333333332</v>
      </c>
      <c r="AA13" s="25">
        <v>18</v>
      </c>
      <c r="AB13" s="25">
        <v>16</v>
      </c>
      <c r="AC13" s="25">
        <v>18</v>
      </c>
      <c r="AD13" s="129"/>
      <c r="AE13" s="26">
        <f t="shared" si="3"/>
        <v>17.333333333333332</v>
      </c>
      <c r="AF13" s="25">
        <v>16</v>
      </c>
      <c r="AG13" s="25">
        <v>16</v>
      </c>
      <c r="AH13" s="25">
        <v>18</v>
      </c>
      <c r="AI13" s="129"/>
      <c r="AJ13" s="26">
        <f t="shared" si="4"/>
        <v>16.666666666666668</v>
      </c>
      <c r="AK13" s="25">
        <v>17</v>
      </c>
      <c r="AL13" s="25">
        <v>16</v>
      </c>
      <c r="AM13" s="25">
        <v>18</v>
      </c>
      <c r="AN13" s="129"/>
      <c r="AO13" s="26">
        <f t="shared" si="5"/>
        <v>17</v>
      </c>
      <c r="AP13" s="25">
        <v>17</v>
      </c>
      <c r="AQ13" s="25">
        <v>16</v>
      </c>
      <c r="AR13" s="25">
        <v>19</v>
      </c>
      <c r="AS13" s="129"/>
      <c r="AT13" s="26">
        <f t="shared" si="6"/>
        <v>17.333333333333332</v>
      </c>
      <c r="AU13" s="25">
        <v>17</v>
      </c>
      <c r="AV13" s="25">
        <v>16</v>
      </c>
      <c r="AW13" s="25">
        <v>18</v>
      </c>
      <c r="AX13" s="129"/>
      <c r="AY13" s="26">
        <f t="shared" si="7"/>
        <v>17</v>
      </c>
      <c r="AZ13" s="27">
        <f t="shared" si="8"/>
        <v>141.66666666666666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/>
      <c r="BI13" s="133"/>
      <c r="BJ13" s="26">
        <f t="shared" si="10"/>
        <v>0</v>
      </c>
      <c r="BK13" s="29">
        <v>0</v>
      </c>
      <c r="BL13" s="29">
        <v>0</v>
      </c>
      <c r="BM13" s="29"/>
      <c r="BN13" s="133"/>
      <c r="BO13" s="26">
        <f t="shared" si="11"/>
        <v>0</v>
      </c>
      <c r="BP13" s="29">
        <v>0</v>
      </c>
      <c r="BQ13" s="29">
        <v>0</v>
      </c>
      <c r="BR13" s="29"/>
      <c r="BS13" s="133"/>
      <c r="BT13" s="26">
        <f t="shared" si="12"/>
        <v>0</v>
      </c>
      <c r="BU13" s="30">
        <v>0</v>
      </c>
      <c r="BV13" s="30">
        <v>0</v>
      </c>
      <c r="BW13" s="30"/>
      <c r="BX13" s="133"/>
      <c r="BY13" s="26">
        <f t="shared" si="13"/>
        <v>0</v>
      </c>
      <c r="BZ13" s="30">
        <v>0</v>
      </c>
      <c r="CA13" s="30">
        <v>0</v>
      </c>
      <c r="CB13" s="30"/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1">
        <f t="shared" si="15"/>
        <v>0</v>
      </c>
      <c r="DI13" s="32">
        <f t="shared" si="16"/>
        <v>141.66666666666666</v>
      </c>
      <c r="DJ13" s="88">
        <f t="shared" si="17"/>
        <v>15</v>
      </c>
      <c r="DK13" s="81">
        <f t="shared" si="18"/>
        <v>17.666666666666668</v>
      </c>
      <c r="DL13" s="33">
        <f t="shared" si="19"/>
        <v>141684.3333333333</v>
      </c>
      <c r="DM13" s="34">
        <f t="shared" si="20"/>
        <v>15</v>
      </c>
      <c r="DN13" s="33">
        <f t="shared" si="21"/>
        <v>16.666666666666668</v>
      </c>
      <c r="DO13" s="33">
        <f t="shared" si="22"/>
        <v>141684349.99999997</v>
      </c>
      <c r="DP13" s="34">
        <f t="shared" si="23"/>
        <v>15</v>
      </c>
      <c r="DQ13" s="35">
        <f t="shared" si="24"/>
        <v>18.333333333333332</v>
      </c>
      <c r="DR13" s="35">
        <f t="shared" si="25"/>
        <v>141684350018.3333</v>
      </c>
      <c r="DS13" s="34">
        <f t="shared" si="26"/>
        <v>15</v>
      </c>
      <c r="DT13" s="35">
        <f t="shared" si="27"/>
        <v>17</v>
      </c>
      <c r="DU13" s="35">
        <f t="shared" si="28"/>
        <v>141684350018350.3</v>
      </c>
      <c r="DV13" s="34">
        <f t="shared" si="29"/>
        <v>15</v>
      </c>
      <c r="DW13" s="35">
        <f>IF(DV13&lt;&gt;20,RANK(DV13,$DV$4:$DV$23,1)+COUNTIF(DV$4:DV13,DV13)-1,20)</f>
        <v>15</v>
      </c>
      <c r="DX13" s="36">
        <f t="shared" si="30"/>
        <v>0.8861551292743954</v>
      </c>
      <c r="DY13" s="82" t="str">
        <f t="shared" si="31"/>
        <v>-</v>
      </c>
      <c r="DZ13" s="14"/>
    </row>
    <row r="14" spans="4:130" ht="12.75">
      <c r="D14" s="21">
        <f>classi!B206</f>
        <v>137</v>
      </c>
      <c r="E14" s="37"/>
      <c r="F14" s="23" t="str">
        <f>classi!C206</f>
        <v>nadia</v>
      </c>
      <c r="G14" s="23" t="str">
        <f>classi!D206</f>
        <v>caregnato</v>
      </c>
      <c r="H14" s="238" t="str">
        <f>classi!G206</f>
        <v>aragorn</v>
      </c>
      <c r="I14" s="229"/>
      <c r="J14" s="37"/>
      <c r="K14" s="37"/>
      <c r="L14" s="25">
        <v>20</v>
      </c>
      <c r="M14" s="25">
        <v>20</v>
      </c>
      <c r="N14" s="25">
        <v>23</v>
      </c>
      <c r="O14" s="129"/>
      <c r="P14" s="26">
        <f t="shared" si="0"/>
        <v>21</v>
      </c>
      <c r="Q14" s="25">
        <v>19</v>
      </c>
      <c r="R14" s="25">
        <v>20</v>
      </c>
      <c r="S14" s="25">
        <v>21</v>
      </c>
      <c r="T14" s="129"/>
      <c r="U14" s="26">
        <f t="shared" si="1"/>
        <v>20</v>
      </c>
      <c r="V14" s="25">
        <v>20</v>
      </c>
      <c r="W14" s="25">
        <v>19</v>
      </c>
      <c r="X14" s="25">
        <v>22</v>
      </c>
      <c r="Y14" s="129"/>
      <c r="Z14" s="26">
        <f t="shared" si="2"/>
        <v>20.333333333333332</v>
      </c>
      <c r="AA14" s="25">
        <v>18</v>
      </c>
      <c r="AB14" s="25">
        <v>21</v>
      </c>
      <c r="AC14" s="25">
        <v>22</v>
      </c>
      <c r="AD14" s="129"/>
      <c r="AE14" s="26">
        <f t="shared" si="3"/>
        <v>20.333333333333332</v>
      </c>
      <c r="AF14" s="25">
        <v>16</v>
      </c>
      <c r="AG14" s="25">
        <v>20</v>
      </c>
      <c r="AH14" s="25">
        <v>22</v>
      </c>
      <c r="AI14" s="129"/>
      <c r="AJ14" s="26">
        <f t="shared" si="4"/>
        <v>19.333333333333332</v>
      </c>
      <c r="AK14" s="25">
        <v>19</v>
      </c>
      <c r="AL14" s="25">
        <v>19</v>
      </c>
      <c r="AM14" s="25">
        <v>21</v>
      </c>
      <c r="AN14" s="129"/>
      <c r="AO14" s="26">
        <f t="shared" si="5"/>
        <v>19.666666666666668</v>
      </c>
      <c r="AP14" s="25">
        <v>19</v>
      </c>
      <c r="AQ14" s="25">
        <v>19</v>
      </c>
      <c r="AR14" s="25">
        <v>22</v>
      </c>
      <c r="AS14" s="129"/>
      <c r="AT14" s="26">
        <f t="shared" si="6"/>
        <v>20</v>
      </c>
      <c r="AU14" s="25">
        <v>18</v>
      </c>
      <c r="AV14" s="25">
        <v>19</v>
      </c>
      <c r="AW14" s="25">
        <v>22</v>
      </c>
      <c r="AX14" s="129"/>
      <c r="AY14" s="26">
        <f t="shared" si="7"/>
        <v>19.666666666666668</v>
      </c>
      <c r="AZ14" s="27">
        <f t="shared" si="8"/>
        <v>160.33333333333331</v>
      </c>
      <c r="BA14" s="28">
        <v>0.2</v>
      </c>
      <c r="BB14" s="28">
        <v>0.5</v>
      </c>
      <c r="BC14" s="28">
        <v>0.7</v>
      </c>
      <c r="BD14" s="133"/>
      <c r="BE14" s="26">
        <f t="shared" si="9"/>
        <v>0.4666666666666666</v>
      </c>
      <c r="BF14" s="29">
        <v>0</v>
      </c>
      <c r="BG14" s="29">
        <v>0</v>
      </c>
      <c r="BH14" s="29"/>
      <c r="BI14" s="133"/>
      <c r="BJ14" s="26">
        <f t="shared" si="10"/>
        <v>0</v>
      </c>
      <c r="BK14" s="29">
        <v>0</v>
      </c>
      <c r="BL14" s="29">
        <v>0</v>
      </c>
      <c r="BM14" s="29"/>
      <c r="BN14" s="133"/>
      <c r="BO14" s="26">
        <f t="shared" si="11"/>
        <v>0</v>
      </c>
      <c r="BP14" s="29">
        <v>0</v>
      </c>
      <c r="BQ14" s="29">
        <v>0</v>
      </c>
      <c r="BR14" s="29"/>
      <c r="BS14" s="133"/>
      <c r="BT14" s="26">
        <f t="shared" si="12"/>
        <v>0</v>
      </c>
      <c r="BU14" s="30">
        <v>0</v>
      </c>
      <c r="BV14" s="30">
        <v>0</v>
      </c>
      <c r="BW14" s="30"/>
      <c r="BX14" s="133"/>
      <c r="BY14" s="26">
        <f t="shared" si="13"/>
        <v>0</v>
      </c>
      <c r="BZ14" s="30">
        <v>0</v>
      </c>
      <c r="CA14" s="30">
        <v>0</v>
      </c>
      <c r="CB14" s="30"/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0.2</v>
      </c>
      <c r="DE14" s="177">
        <f t="shared" si="33"/>
        <v>0.5</v>
      </c>
      <c r="DF14" s="177">
        <f t="shared" si="33"/>
        <v>0.7</v>
      </c>
      <c r="DG14" s="149">
        <f t="shared" si="32"/>
        <v>0</v>
      </c>
      <c r="DH14" s="31">
        <f t="shared" si="15"/>
        <v>0.4666666666666666</v>
      </c>
      <c r="DI14" s="32">
        <f t="shared" si="16"/>
        <v>159.86666666666665</v>
      </c>
      <c r="DJ14" s="88">
        <f t="shared" si="17"/>
        <v>1</v>
      </c>
      <c r="DK14" s="81">
        <f t="shared" si="18"/>
        <v>21</v>
      </c>
      <c r="DL14" s="33">
        <f t="shared" si="19"/>
        <v>159887.66666666666</v>
      </c>
      <c r="DM14" s="34">
        <f t="shared" si="20"/>
        <v>1</v>
      </c>
      <c r="DN14" s="33">
        <f t="shared" si="21"/>
        <v>19.333333333333332</v>
      </c>
      <c r="DO14" s="33">
        <f t="shared" si="22"/>
        <v>159887686</v>
      </c>
      <c r="DP14" s="34">
        <f t="shared" si="23"/>
        <v>1</v>
      </c>
      <c r="DQ14" s="35">
        <f t="shared" si="24"/>
        <v>20</v>
      </c>
      <c r="DR14" s="35">
        <f t="shared" si="25"/>
        <v>159887686020</v>
      </c>
      <c r="DS14" s="34">
        <f t="shared" si="26"/>
        <v>1</v>
      </c>
      <c r="DT14" s="35">
        <f t="shared" si="27"/>
        <v>19.666666666666668</v>
      </c>
      <c r="DU14" s="35">
        <f t="shared" si="28"/>
        <v>159887686020019.66</v>
      </c>
      <c r="DV14" s="34">
        <f t="shared" si="29"/>
        <v>1</v>
      </c>
      <c r="DW14" s="35">
        <f>IF(DV14&lt;&gt;20,RANK(DV14,$DV$4:$DV$23,1)+COUNTIF(DV$4:DV14,DV14)-1,20)</f>
        <v>1</v>
      </c>
      <c r="DX14" s="36">
        <f t="shared" si="30"/>
        <v>1</v>
      </c>
      <c r="DY14" s="82" t="str">
        <f t="shared" si="31"/>
        <v>-</v>
      </c>
      <c r="DZ14" s="14"/>
    </row>
    <row r="15" spans="4:130" ht="12.75">
      <c r="D15" s="21">
        <f>classi!B207</f>
        <v>138</v>
      </c>
      <c r="E15" s="37"/>
      <c r="F15" s="23" t="str">
        <f>classi!C207</f>
        <v>alessandra</v>
      </c>
      <c r="G15" s="23" t="str">
        <f>classi!D207</f>
        <v>lazzaro</v>
      </c>
      <c r="H15" s="238" t="str">
        <f>classi!G207</f>
        <v>sally</v>
      </c>
      <c r="I15" s="229"/>
      <c r="J15" s="37"/>
      <c r="K15" s="37"/>
      <c r="L15" s="25">
        <v>18</v>
      </c>
      <c r="M15" s="25">
        <v>20</v>
      </c>
      <c r="N15" s="25">
        <v>23</v>
      </c>
      <c r="O15" s="129"/>
      <c r="P15" s="26">
        <f t="shared" si="0"/>
        <v>20.333333333333332</v>
      </c>
      <c r="Q15" s="25">
        <v>17</v>
      </c>
      <c r="R15" s="25">
        <v>21</v>
      </c>
      <c r="S15" s="25">
        <v>20</v>
      </c>
      <c r="T15" s="129"/>
      <c r="U15" s="26">
        <f t="shared" si="1"/>
        <v>19.333333333333332</v>
      </c>
      <c r="V15" s="25">
        <v>18</v>
      </c>
      <c r="W15" s="25">
        <v>19</v>
      </c>
      <c r="X15" s="25">
        <v>20</v>
      </c>
      <c r="Y15" s="129"/>
      <c r="Z15" s="26">
        <f t="shared" si="2"/>
        <v>19</v>
      </c>
      <c r="AA15" s="25">
        <v>18</v>
      </c>
      <c r="AB15" s="25">
        <v>18</v>
      </c>
      <c r="AC15" s="25">
        <v>22</v>
      </c>
      <c r="AD15" s="129"/>
      <c r="AE15" s="26">
        <f t="shared" si="3"/>
        <v>19.333333333333332</v>
      </c>
      <c r="AF15" s="25">
        <v>16</v>
      </c>
      <c r="AG15" s="25">
        <v>20</v>
      </c>
      <c r="AH15" s="25">
        <v>22</v>
      </c>
      <c r="AI15" s="129"/>
      <c r="AJ15" s="26">
        <f t="shared" si="4"/>
        <v>19.333333333333332</v>
      </c>
      <c r="AK15" s="25">
        <v>17</v>
      </c>
      <c r="AL15" s="25">
        <v>18</v>
      </c>
      <c r="AM15" s="25">
        <v>20</v>
      </c>
      <c r="AN15" s="129"/>
      <c r="AO15" s="26">
        <f t="shared" si="5"/>
        <v>18.333333333333332</v>
      </c>
      <c r="AP15" s="25">
        <v>17</v>
      </c>
      <c r="AQ15" s="25">
        <v>17</v>
      </c>
      <c r="AR15" s="25">
        <v>19</v>
      </c>
      <c r="AS15" s="129"/>
      <c r="AT15" s="26">
        <f t="shared" si="6"/>
        <v>17.666666666666668</v>
      </c>
      <c r="AU15" s="25">
        <v>17</v>
      </c>
      <c r="AV15" s="25">
        <v>17</v>
      </c>
      <c r="AW15" s="25">
        <v>19</v>
      </c>
      <c r="AX15" s="129"/>
      <c r="AY15" s="26">
        <f t="shared" si="7"/>
        <v>17.666666666666668</v>
      </c>
      <c r="AZ15" s="27">
        <f t="shared" si="8"/>
        <v>150.99999999999997</v>
      </c>
      <c r="BA15" s="28">
        <v>0</v>
      </c>
      <c r="BB15" s="28">
        <v>0</v>
      </c>
      <c r="BC15" s="28"/>
      <c r="BD15" s="133"/>
      <c r="BE15" s="26">
        <f t="shared" si="9"/>
        <v>0</v>
      </c>
      <c r="BF15" s="29">
        <v>0</v>
      </c>
      <c r="BG15" s="29">
        <v>0</v>
      </c>
      <c r="BH15" s="29"/>
      <c r="BI15" s="133"/>
      <c r="BJ15" s="26">
        <f t="shared" si="10"/>
        <v>0</v>
      </c>
      <c r="BK15" s="29">
        <v>0</v>
      </c>
      <c r="BL15" s="29">
        <v>0</v>
      </c>
      <c r="BM15" s="29"/>
      <c r="BN15" s="133"/>
      <c r="BO15" s="26">
        <f t="shared" si="11"/>
        <v>0</v>
      </c>
      <c r="BP15" s="29">
        <v>0</v>
      </c>
      <c r="BQ15" s="29">
        <v>0</v>
      </c>
      <c r="BR15" s="29"/>
      <c r="BS15" s="133"/>
      <c r="BT15" s="26">
        <f t="shared" si="12"/>
        <v>0</v>
      </c>
      <c r="BU15" s="30">
        <v>0</v>
      </c>
      <c r="BV15" s="30">
        <v>0</v>
      </c>
      <c r="BW15" s="30"/>
      <c r="BX15" s="133"/>
      <c r="BY15" s="26">
        <f t="shared" si="13"/>
        <v>0</v>
      </c>
      <c r="BZ15" s="30">
        <v>0</v>
      </c>
      <c r="CA15" s="30">
        <v>0</v>
      </c>
      <c r="CB15" s="30"/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1">
        <f t="shared" si="15"/>
        <v>0</v>
      </c>
      <c r="DI15" s="32">
        <f t="shared" si="16"/>
        <v>150.99999999999997</v>
      </c>
      <c r="DJ15" s="88">
        <f t="shared" si="17"/>
        <v>8</v>
      </c>
      <c r="DK15" s="81">
        <f t="shared" si="18"/>
        <v>20.333333333333332</v>
      </c>
      <c r="DL15" s="33">
        <f t="shared" si="19"/>
        <v>151020.3333333333</v>
      </c>
      <c r="DM15" s="34">
        <f t="shared" si="20"/>
        <v>8</v>
      </c>
      <c r="DN15" s="33">
        <f t="shared" si="21"/>
        <v>19.333333333333332</v>
      </c>
      <c r="DO15" s="33">
        <f t="shared" si="22"/>
        <v>151020352.66666666</v>
      </c>
      <c r="DP15" s="34">
        <f t="shared" si="23"/>
        <v>8</v>
      </c>
      <c r="DQ15" s="35">
        <f t="shared" si="24"/>
        <v>19.333333333333332</v>
      </c>
      <c r="DR15" s="35">
        <f t="shared" si="25"/>
        <v>151020352686</v>
      </c>
      <c r="DS15" s="34">
        <f t="shared" si="26"/>
        <v>8</v>
      </c>
      <c r="DT15" s="35">
        <f t="shared" si="27"/>
        <v>18.333333333333332</v>
      </c>
      <c r="DU15" s="35">
        <f t="shared" si="28"/>
        <v>151020352686018.34</v>
      </c>
      <c r="DV15" s="34">
        <f t="shared" si="29"/>
        <v>8</v>
      </c>
      <c r="DW15" s="35">
        <f>IF(DV15&lt;&gt;20,RANK(DV15,$DV$4:$DV$23,1)+COUNTIF(DV$4:DV15,DV15)-1,20)</f>
        <v>8</v>
      </c>
      <c r="DX15" s="36">
        <f t="shared" si="30"/>
        <v>0.9445371142618848</v>
      </c>
      <c r="DY15" s="82" t="str">
        <f t="shared" si="31"/>
        <v>-</v>
      </c>
      <c r="DZ15" s="14"/>
    </row>
    <row r="16" spans="4:130" ht="12.75">
      <c r="D16" s="21">
        <f>classi!B208</f>
        <v>139</v>
      </c>
      <c r="E16" s="37"/>
      <c r="F16" s="23" t="str">
        <f>classi!C208</f>
        <v>noemi</v>
      </c>
      <c r="G16" s="23" t="str">
        <f>classi!D208</f>
        <v>boscaro</v>
      </c>
      <c r="H16" s="238" t="str">
        <f>classi!G208</f>
        <v>astrid</v>
      </c>
      <c r="I16" s="229"/>
      <c r="J16" s="37"/>
      <c r="K16" s="37"/>
      <c r="L16" s="25">
        <v>18</v>
      </c>
      <c r="M16" s="25">
        <v>23</v>
      </c>
      <c r="N16" s="25">
        <v>24</v>
      </c>
      <c r="O16" s="129"/>
      <c r="P16" s="26">
        <f t="shared" si="0"/>
        <v>21.666666666666668</v>
      </c>
      <c r="Q16" s="25">
        <v>18</v>
      </c>
      <c r="R16" s="25">
        <v>22</v>
      </c>
      <c r="S16" s="25">
        <v>21</v>
      </c>
      <c r="T16" s="129"/>
      <c r="U16" s="26">
        <f t="shared" si="1"/>
        <v>20.333333333333332</v>
      </c>
      <c r="V16" s="25">
        <v>19</v>
      </c>
      <c r="W16" s="25">
        <v>20</v>
      </c>
      <c r="X16" s="25">
        <v>22</v>
      </c>
      <c r="Y16" s="129"/>
      <c r="Z16" s="26">
        <f t="shared" si="2"/>
        <v>20.333333333333332</v>
      </c>
      <c r="AA16" s="25">
        <v>17</v>
      </c>
      <c r="AB16" s="25">
        <v>20</v>
      </c>
      <c r="AC16" s="25">
        <v>22</v>
      </c>
      <c r="AD16" s="129"/>
      <c r="AE16" s="26">
        <f t="shared" si="3"/>
        <v>19.666666666666668</v>
      </c>
      <c r="AF16" s="25">
        <v>16</v>
      </c>
      <c r="AG16" s="25">
        <v>21</v>
      </c>
      <c r="AH16" s="25">
        <v>22</v>
      </c>
      <c r="AI16" s="129"/>
      <c r="AJ16" s="26">
        <f t="shared" si="4"/>
        <v>19.666666666666668</v>
      </c>
      <c r="AK16" s="25">
        <v>18</v>
      </c>
      <c r="AL16" s="25">
        <v>19</v>
      </c>
      <c r="AM16" s="25">
        <v>21</v>
      </c>
      <c r="AN16" s="129"/>
      <c r="AO16" s="26">
        <f t="shared" si="5"/>
        <v>19.333333333333332</v>
      </c>
      <c r="AP16" s="25">
        <v>16</v>
      </c>
      <c r="AQ16" s="25">
        <v>19</v>
      </c>
      <c r="AR16" s="25">
        <v>22</v>
      </c>
      <c r="AS16" s="129"/>
      <c r="AT16" s="26">
        <f t="shared" si="6"/>
        <v>19</v>
      </c>
      <c r="AU16" s="25">
        <v>18</v>
      </c>
      <c r="AV16" s="25">
        <v>18</v>
      </c>
      <c r="AW16" s="25">
        <v>20</v>
      </c>
      <c r="AX16" s="129"/>
      <c r="AY16" s="26">
        <f t="shared" si="7"/>
        <v>18.666666666666668</v>
      </c>
      <c r="AZ16" s="27">
        <f t="shared" si="8"/>
        <v>158.66666666666666</v>
      </c>
      <c r="BA16" s="28">
        <v>0</v>
      </c>
      <c r="BB16" s="28">
        <v>0</v>
      </c>
      <c r="BC16" s="28"/>
      <c r="BD16" s="133"/>
      <c r="BE16" s="26">
        <f t="shared" si="9"/>
        <v>0</v>
      </c>
      <c r="BF16" s="29">
        <v>0</v>
      </c>
      <c r="BG16" s="29">
        <v>0</v>
      </c>
      <c r="BH16" s="29"/>
      <c r="BI16" s="133"/>
      <c r="BJ16" s="26">
        <f t="shared" si="10"/>
        <v>0</v>
      </c>
      <c r="BK16" s="29">
        <v>0</v>
      </c>
      <c r="BL16" s="29">
        <v>0</v>
      </c>
      <c r="BM16" s="29"/>
      <c r="BN16" s="133"/>
      <c r="BO16" s="26">
        <f t="shared" si="11"/>
        <v>0</v>
      </c>
      <c r="BP16" s="29">
        <v>0</v>
      </c>
      <c r="BQ16" s="29">
        <v>0</v>
      </c>
      <c r="BR16" s="29"/>
      <c r="BS16" s="133"/>
      <c r="BT16" s="26">
        <f t="shared" si="12"/>
        <v>0</v>
      </c>
      <c r="BU16" s="30">
        <v>0</v>
      </c>
      <c r="BV16" s="30">
        <v>0</v>
      </c>
      <c r="BW16" s="30"/>
      <c r="BX16" s="133"/>
      <c r="BY16" s="26">
        <f t="shared" si="13"/>
        <v>0</v>
      </c>
      <c r="BZ16" s="30">
        <v>0</v>
      </c>
      <c r="CA16" s="30">
        <v>0</v>
      </c>
      <c r="CB16" s="30"/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1">
        <f t="shared" si="15"/>
        <v>0</v>
      </c>
      <c r="DI16" s="32">
        <f t="shared" si="16"/>
        <v>158.66666666666666</v>
      </c>
      <c r="DJ16" s="88">
        <f t="shared" si="17"/>
        <v>2</v>
      </c>
      <c r="DK16" s="81">
        <f t="shared" si="18"/>
        <v>21.666666666666668</v>
      </c>
      <c r="DL16" s="33">
        <f t="shared" si="19"/>
        <v>158688.3333333333</v>
      </c>
      <c r="DM16" s="34">
        <f t="shared" si="20"/>
        <v>2</v>
      </c>
      <c r="DN16" s="33">
        <f t="shared" si="21"/>
        <v>19.666666666666668</v>
      </c>
      <c r="DO16" s="33">
        <f t="shared" si="22"/>
        <v>158688352.99999997</v>
      </c>
      <c r="DP16" s="34">
        <f t="shared" si="23"/>
        <v>2</v>
      </c>
      <c r="DQ16" s="35">
        <f t="shared" si="24"/>
        <v>20.333333333333332</v>
      </c>
      <c r="DR16" s="35">
        <f t="shared" si="25"/>
        <v>158688353020.3333</v>
      </c>
      <c r="DS16" s="34">
        <f t="shared" si="26"/>
        <v>2</v>
      </c>
      <c r="DT16" s="35">
        <f t="shared" si="27"/>
        <v>19.333333333333332</v>
      </c>
      <c r="DU16" s="35">
        <f t="shared" si="28"/>
        <v>158688353020352.66</v>
      </c>
      <c r="DV16" s="34">
        <f t="shared" si="29"/>
        <v>2</v>
      </c>
      <c r="DW16" s="35">
        <f>IF(DV16&lt;&gt;20,RANK(DV16,$DV$4:$DV$23,1)+COUNTIF(DV$4:DV16,DV16)-1,20)</f>
        <v>2</v>
      </c>
      <c r="DX16" s="36">
        <f t="shared" si="30"/>
        <v>0.9924937447873229</v>
      </c>
      <c r="DY16" s="82" t="str">
        <f t="shared" si="31"/>
        <v>-</v>
      </c>
      <c r="DZ16" s="14"/>
    </row>
    <row r="17" spans="4:130" ht="12.75">
      <c r="D17" s="21">
        <f>classi!B209</f>
        <v>140</v>
      </c>
      <c r="E17" s="37"/>
      <c r="F17" s="23" t="str">
        <f>classi!C209</f>
        <v>carlotta</v>
      </c>
      <c r="G17" s="23" t="str">
        <f>classi!D209</f>
        <v>tiberi</v>
      </c>
      <c r="H17" s="238" t="str">
        <f>classi!G209</f>
        <v>lara</v>
      </c>
      <c r="I17" s="229"/>
      <c r="J17" s="37"/>
      <c r="K17" s="37"/>
      <c r="L17" s="25">
        <v>20</v>
      </c>
      <c r="M17" s="25">
        <v>20</v>
      </c>
      <c r="N17" s="25">
        <v>21</v>
      </c>
      <c r="O17" s="129"/>
      <c r="P17" s="26">
        <f t="shared" si="0"/>
        <v>20.333333333333332</v>
      </c>
      <c r="Q17" s="25">
        <v>18</v>
      </c>
      <c r="R17" s="25">
        <v>17</v>
      </c>
      <c r="S17" s="25">
        <v>19</v>
      </c>
      <c r="T17" s="129"/>
      <c r="U17" s="26">
        <f t="shared" si="1"/>
        <v>18</v>
      </c>
      <c r="V17" s="25">
        <v>22</v>
      </c>
      <c r="W17" s="25">
        <v>16</v>
      </c>
      <c r="X17" s="25">
        <v>21</v>
      </c>
      <c r="Y17" s="129"/>
      <c r="Z17" s="26">
        <f t="shared" si="2"/>
        <v>19.666666666666668</v>
      </c>
      <c r="AA17" s="25">
        <v>18</v>
      </c>
      <c r="AB17" s="25">
        <v>16</v>
      </c>
      <c r="AC17" s="25">
        <v>19</v>
      </c>
      <c r="AD17" s="129"/>
      <c r="AE17" s="26">
        <f t="shared" si="3"/>
        <v>17.666666666666668</v>
      </c>
      <c r="AF17" s="25">
        <v>16</v>
      </c>
      <c r="AG17" s="25">
        <v>18</v>
      </c>
      <c r="AH17" s="25">
        <v>20</v>
      </c>
      <c r="AI17" s="129"/>
      <c r="AJ17" s="26">
        <f t="shared" si="4"/>
        <v>18</v>
      </c>
      <c r="AK17" s="25">
        <v>19</v>
      </c>
      <c r="AL17" s="25">
        <v>18</v>
      </c>
      <c r="AM17" s="25">
        <v>20</v>
      </c>
      <c r="AN17" s="129"/>
      <c r="AO17" s="26">
        <f t="shared" si="5"/>
        <v>19</v>
      </c>
      <c r="AP17" s="25">
        <v>18</v>
      </c>
      <c r="AQ17" s="25">
        <v>18</v>
      </c>
      <c r="AR17" s="25">
        <v>19</v>
      </c>
      <c r="AS17" s="129"/>
      <c r="AT17" s="26">
        <f t="shared" si="6"/>
        <v>18.333333333333332</v>
      </c>
      <c r="AU17" s="25">
        <v>17</v>
      </c>
      <c r="AV17" s="25">
        <v>18</v>
      </c>
      <c r="AW17" s="25">
        <v>19</v>
      </c>
      <c r="AX17" s="129"/>
      <c r="AY17" s="26">
        <f t="shared" si="7"/>
        <v>18</v>
      </c>
      <c r="AZ17" s="27">
        <f t="shared" si="8"/>
        <v>149</v>
      </c>
      <c r="BA17" s="28">
        <v>0.6</v>
      </c>
      <c r="BB17" s="28">
        <v>0.9</v>
      </c>
      <c r="BC17" s="28">
        <v>0.9</v>
      </c>
      <c r="BD17" s="133"/>
      <c r="BE17" s="26">
        <f t="shared" si="9"/>
        <v>0.7999999999999999</v>
      </c>
      <c r="BF17" s="29">
        <v>0</v>
      </c>
      <c r="BG17" s="29">
        <v>0</v>
      </c>
      <c r="BH17" s="29"/>
      <c r="BI17" s="133"/>
      <c r="BJ17" s="26">
        <f t="shared" si="10"/>
        <v>0</v>
      </c>
      <c r="BK17" s="29">
        <v>0</v>
      </c>
      <c r="BL17" s="29">
        <v>0</v>
      </c>
      <c r="BM17" s="29"/>
      <c r="BN17" s="133"/>
      <c r="BO17" s="26">
        <f t="shared" si="11"/>
        <v>0</v>
      </c>
      <c r="BP17" s="29">
        <v>0</v>
      </c>
      <c r="BQ17" s="29">
        <v>0</v>
      </c>
      <c r="BR17" s="29"/>
      <c r="BS17" s="133"/>
      <c r="BT17" s="26">
        <f t="shared" si="12"/>
        <v>0</v>
      </c>
      <c r="BU17" s="30">
        <v>0</v>
      </c>
      <c r="BV17" s="30">
        <v>0</v>
      </c>
      <c r="BW17" s="30"/>
      <c r="BX17" s="133"/>
      <c r="BY17" s="26">
        <f t="shared" si="13"/>
        <v>0</v>
      </c>
      <c r="BZ17" s="30">
        <v>0</v>
      </c>
      <c r="CA17" s="30">
        <v>0</v>
      </c>
      <c r="CB17" s="30"/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0.6</v>
      </c>
      <c r="DE17" s="177">
        <f t="shared" si="33"/>
        <v>0.9</v>
      </c>
      <c r="DF17" s="177">
        <f t="shared" si="33"/>
        <v>0.9</v>
      </c>
      <c r="DG17" s="149">
        <f t="shared" si="32"/>
        <v>0</v>
      </c>
      <c r="DH17" s="31">
        <f t="shared" si="15"/>
        <v>0.7999999999999999</v>
      </c>
      <c r="DI17" s="32">
        <f t="shared" si="16"/>
        <v>148.2</v>
      </c>
      <c r="DJ17" s="88">
        <f t="shared" si="17"/>
        <v>12</v>
      </c>
      <c r="DK17" s="81">
        <f t="shared" si="18"/>
        <v>20.333333333333332</v>
      </c>
      <c r="DL17" s="33">
        <f t="shared" si="19"/>
        <v>148220.33333333334</v>
      </c>
      <c r="DM17" s="34">
        <f t="shared" si="20"/>
        <v>12</v>
      </c>
      <c r="DN17" s="33">
        <f t="shared" si="21"/>
        <v>18</v>
      </c>
      <c r="DO17" s="33">
        <f t="shared" si="22"/>
        <v>148220351.33333334</v>
      </c>
      <c r="DP17" s="34">
        <f t="shared" si="23"/>
        <v>12</v>
      </c>
      <c r="DQ17" s="35">
        <f t="shared" si="24"/>
        <v>18</v>
      </c>
      <c r="DR17" s="35">
        <f t="shared" si="25"/>
        <v>148220351351.33334</v>
      </c>
      <c r="DS17" s="34">
        <f t="shared" si="26"/>
        <v>12</v>
      </c>
      <c r="DT17" s="35">
        <f t="shared" si="27"/>
        <v>19</v>
      </c>
      <c r="DU17" s="35">
        <f t="shared" si="28"/>
        <v>148220351351352.34</v>
      </c>
      <c r="DV17" s="34">
        <f t="shared" si="29"/>
        <v>12</v>
      </c>
      <c r="DW17" s="35">
        <f>IF(DV17&lt;&gt;20,RANK(DV17,$DV$4:$DV$23,1)+COUNTIF(DV$4:DV17,DV17)-1,20)</f>
        <v>12</v>
      </c>
      <c r="DX17" s="36">
        <f t="shared" si="30"/>
        <v>0.9270225187656381</v>
      </c>
      <c r="DY17" s="82" t="str">
        <f t="shared" si="31"/>
        <v>-</v>
      </c>
      <c r="DZ17" s="14"/>
    </row>
    <row r="18" spans="4:130" ht="12.75">
      <c r="D18" s="21">
        <f>classi!B210</f>
        <v>141</v>
      </c>
      <c r="E18" s="37"/>
      <c r="F18" s="23" t="str">
        <f>classi!C210</f>
        <v>cristina</v>
      </c>
      <c r="G18" s="23" t="str">
        <f>classi!D210</f>
        <v>falletti</v>
      </c>
      <c r="H18" s="238" t="str">
        <f>classi!G210</f>
        <v>skylee</v>
      </c>
      <c r="I18" s="229"/>
      <c r="J18" s="37"/>
      <c r="K18" s="37"/>
      <c r="L18" s="25">
        <v>18</v>
      </c>
      <c r="M18" s="25">
        <v>21</v>
      </c>
      <c r="N18" s="25">
        <v>23</v>
      </c>
      <c r="O18" s="129"/>
      <c r="P18" s="26">
        <f t="shared" si="0"/>
        <v>20.666666666666668</v>
      </c>
      <c r="Q18" s="25">
        <v>18</v>
      </c>
      <c r="R18" s="25">
        <v>18</v>
      </c>
      <c r="S18" s="25">
        <v>21</v>
      </c>
      <c r="T18" s="129"/>
      <c r="U18" s="26">
        <f t="shared" si="1"/>
        <v>19</v>
      </c>
      <c r="V18" s="25">
        <v>18</v>
      </c>
      <c r="W18" s="25">
        <v>19</v>
      </c>
      <c r="X18" s="25">
        <v>22</v>
      </c>
      <c r="Y18" s="129"/>
      <c r="Z18" s="26">
        <f t="shared" si="2"/>
        <v>19.666666666666668</v>
      </c>
      <c r="AA18" s="25">
        <v>18</v>
      </c>
      <c r="AB18" s="25">
        <v>20</v>
      </c>
      <c r="AC18" s="25">
        <v>22</v>
      </c>
      <c r="AD18" s="129"/>
      <c r="AE18" s="26">
        <f t="shared" si="3"/>
        <v>20</v>
      </c>
      <c r="AF18" s="25">
        <v>16</v>
      </c>
      <c r="AG18" s="25">
        <v>20</v>
      </c>
      <c r="AH18" s="25">
        <v>22</v>
      </c>
      <c r="AI18" s="129"/>
      <c r="AJ18" s="26">
        <f t="shared" si="4"/>
        <v>19.333333333333332</v>
      </c>
      <c r="AK18" s="25">
        <v>18</v>
      </c>
      <c r="AL18" s="25">
        <v>18</v>
      </c>
      <c r="AM18" s="25">
        <v>20</v>
      </c>
      <c r="AN18" s="129"/>
      <c r="AO18" s="26">
        <f t="shared" si="5"/>
        <v>18.666666666666668</v>
      </c>
      <c r="AP18" s="25">
        <v>19</v>
      </c>
      <c r="AQ18" s="25">
        <v>20</v>
      </c>
      <c r="AR18" s="25">
        <v>19</v>
      </c>
      <c r="AS18" s="129"/>
      <c r="AT18" s="26">
        <f t="shared" si="6"/>
        <v>19.333333333333332</v>
      </c>
      <c r="AU18" s="25">
        <v>17</v>
      </c>
      <c r="AV18" s="25">
        <v>20</v>
      </c>
      <c r="AW18" s="25">
        <v>19</v>
      </c>
      <c r="AX18" s="129"/>
      <c r="AY18" s="26">
        <f t="shared" si="7"/>
        <v>18.666666666666668</v>
      </c>
      <c r="AZ18" s="27">
        <f t="shared" si="8"/>
        <v>155.33333333333334</v>
      </c>
      <c r="BA18" s="28">
        <v>0</v>
      </c>
      <c r="BB18" s="28">
        <v>0</v>
      </c>
      <c r="BC18" s="28"/>
      <c r="BD18" s="133"/>
      <c r="BE18" s="26">
        <f t="shared" si="9"/>
        <v>0</v>
      </c>
      <c r="BF18" s="29">
        <v>0</v>
      </c>
      <c r="BG18" s="29">
        <v>0</v>
      </c>
      <c r="BH18" s="29"/>
      <c r="BI18" s="133"/>
      <c r="BJ18" s="26">
        <f t="shared" si="10"/>
        <v>0</v>
      </c>
      <c r="BK18" s="29">
        <v>0</v>
      </c>
      <c r="BL18" s="29">
        <v>0</v>
      </c>
      <c r="BM18" s="29"/>
      <c r="BN18" s="133"/>
      <c r="BO18" s="26">
        <f t="shared" si="11"/>
        <v>0</v>
      </c>
      <c r="BP18" s="29">
        <v>0</v>
      </c>
      <c r="BQ18" s="29">
        <v>0</v>
      </c>
      <c r="BR18" s="29"/>
      <c r="BS18" s="133"/>
      <c r="BT18" s="26">
        <f t="shared" si="12"/>
        <v>0</v>
      </c>
      <c r="BU18" s="30">
        <v>0</v>
      </c>
      <c r="BV18" s="30">
        <v>0</v>
      </c>
      <c r="BW18" s="30"/>
      <c r="BX18" s="133"/>
      <c r="BY18" s="26">
        <f t="shared" si="13"/>
        <v>0</v>
      </c>
      <c r="BZ18" s="30">
        <v>0</v>
      </c>
      <c r="CA18" s="30">
        <v>0</v>
      </c>
      <c r="CB18" s="30"/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1">
        <f t="shared" si="15"/>
        <v>0</v>
      </c>
      <c r="DI18" s="32">
        <f t="shared" si="16"/>
        <v>155.33333333333334</v>
      </c>
      <c r="DJ18" s="88">
        <f t="shared" si="17"/>
        <v>4</v>
      </c>
      <c r="DK18" s="81">
        <f t="shared" si="18"/>
        <v>20.666666666666668</v>
      </c>
      <c r="DL18" s="33">
        <f t="shared" si="19"/>
        <v>155354</v>
      </c>
      <c r="DM18" s="34">
        <f t="shared" si="20"/>
        <v>4</v>
      </c>
      <c r="DN18" s="33">
        <f t="shared" si="21"/>
        <v>19.333333333333332</v>
      </c>
      <c r="DO18" s="33">
        <f t="shared" si="22"/>
        <v>155354019.33333334</v>
      </c>
      <c r="DP18" s="34">
        <f t="shared" si="23"/>
        <v>4</v>
      </c>
      <c r="DQ18" s="35">
        <f t="shared" si="24"/>
        <v>19</v>
      </c>
      <c r="DR18" s="35">
        <f t="shared" si="25"/>
        <v>155354019352.33334</v>
      </c>
      <c r="DS18" s="34">
        <f t="shared" si="26"/>
        <v>4</v>
      </c>
      <c r="DT18" s="35">
        <f t="shared" si="27"/>
        <v>18.666666666666668</v>
      </c>
      <c r="DU18" s="35">
        <f t="shared" si="28"/>
        <v>155354019352352</v>
      </c>
      <c r="DV18" s="34">
        <f t="shared" si="29"/>
        <v>4</v>
      </c>
      <c r="DW18" s="35">
        <f>IF(DV18&lt;&gt;20,RANK(DV18,$DV$4:$DV$23,1)+COUNTIF(DV$4:DV18,DV18)-1,20)</f>
        <v>4</v>
      </c>
      <c r="DX18" s="36">
        <f t="shared" si="30"/>
        <v>0.9716430358632195</v>
      </c>
      <c r="DY18" s="82" t="str">
        <f t="shared" si="31"/>
        <v>-</v>
      </c>
      <c r="DZ18" s="14"/>
    </row>
    <row r="19" spans="4:130" ht="12.75">
      <c r="D19" s="21">
        <f>classi!B211</f>
        <v>142</v>
      </c>
      <c r="E19" s="37"/>
      <c r="F19" s="23" t="str">
        <f>classi!C211</f>
        <v>davide</v>
      </c>
      <c r="G19" s="23" t="str">
        <f>classi!D211</f>
        <v>rossetto</v>
      </c>
      <c r="H19" s="238" t="str">
        <f>classi!G211</f>
        <v>genepì</v>
      </c>
      <c r="I19" s="229"/>
      <c r="J19" s="37"/>
      <c r="K19" s="37"/>
      <c r="L19" s="25">
        <v>18</v>
      </c>
      <c r="M19" s="25">
        <v>20</v>
      </c>
      <c r="N19" s="25">
        <v>19</v>
      </c>
      <c r="O19" s="129"/>
      <c r="P19" s="26">
        <f t="shared" si="0"/>
        <v>19</v>
      </c>
      <c r="Q19" s="25">
        <v>18</v>
      </c>
      <c r="R19" s="25">
        <v>19</v>
      </c>
      <c r="S19" s="25">
        <v>18</v>
      </c>
      <c r="T19" s="129"/>
      <c r="U19" s="26">
        <f t="shared" si="1"/>
        <v>18.333333333333332</v>
      </c>
      <c r="V19" s="25">
        <v>19</v>
      </c>
      <c r="W19" s="25">
        <v>20</v>
      </c>
      <c r="X19" s="25">
        <v>22</v>
      </c>
      <c r="Y19" s="129"/>
      <c r="Z19" s="26">
        <f t="shared" si="2"/>
        <v>20.333333333333332</v>
      </c>
      <c r="AA19" s="25">
        <v>19</v>
      </c>
      <c r="AB19" s="25">
        <v>21</v>
      </c>
      <c r="AC19" s="25">
        <v>21</v>
      </c>
      <c r="AD19" s="129"/>
      <c r="AE19" s="26">
        <f t="shared" si="3"/>
        <v>20.333333333333332</v>
      </c>
      <c r="AF19" s="25">
        <v>16</v>
      </c>
      <c r="AG19" s="25">
        <v>19</v>
      </c>
      <c r="AH19" s="25">
        <v>22</v>
      </c>
      <c r="AI19" s="129"/>
      <c r="AJ19" s="26">
        <f t="shared" si="4"/>
        <v>19</v>
      </c>
      <c r="AK19" s="25">
        <v>16</v>
      </c>
      <c r="AL19" s="25">
        <v>20</v>
      </c>
      <c r="AM19" s="25">
        <v>21</v>
      </c>
      <c r="AN19" s="129"/>
      <c r="AO19" s="26">
        <f t="shared" si="5"/>
        <v>19</v>
      </c>
      <c r="AP19" s="25">
        <v>18</v>
      </c>
      <c r="AQ19" s="25">
        <v>20</v>
      </c>
      <c r="AR19" s="25">
        <v>21</v>
      </c>
      <c r="AS19" s="129"/>
      <c r="AT19" s="26">
        <f t="shared" si="6"/>
        <v>19.666666666666668</v>
      </c>
      <c r="AU19" s="25">
        <v>18</v>
      </c>
      <c r="AV19" s="25">
        <v>20</v>
      </c>
      <c r="AW19" s="25">
        <v>22</v>
      </c>
      <c r="AX19" s="129"/>
      <c r="AY19" s="26">
        <f t="shared" si="7"/>
        <v>20</v>
      </c>
      <c r="AZ19" s="27">
        <f t="shared" si="8"/>
        <v>155.66666666666666</v>
      </c>
      <c r="BA19" s="28">
        <v>0</v>
      </c>
      <c r="BB19" s="28">
        <v>0</v>
      </c>
      <c r="BC19" s="28"/>
      <c r="BD19" s="133"/>
      <c r="BE19" s="26">
        <f t="shared" si="9"/>
        <v>0</v>
      </c>
      <c r="BF19" s="29">
        <v>0</v>
      </c>
      <c r="BG19" s="29">
        <v>0</v>
      </c>
      <c r="BH19" s="29"/>
      <c r="BI19" s="133"/>
      <c r="BJ19" s="26">
        <f t="shared" si="10"/>
        <v>0</v>
      </c>
      <c r="BK19" s="29">
        <v>0</v>
      </c>
      <c r="BL19" s="29">
        <v>0</v>
      </c>
      <c r="BM19" s="29"/>
      <c r="BN19" s="133"/>
      <c r="BO19" s="26">
        <f t="shared" si="11"/>
        <v>0</v>
      </c>
      <c r="BP19" s="29">
        <v>0</v>
      </c>
      <c r="BQ19" s="29">
        <v>0</v>
      </c>
      <c r="BR19" s="29"/>
      <c r="BS19" s="133"/>
      <c r="BT19" s="26">
        <f t="shared" si="12"/>
        <v>0</v>
      </c>
      <c r="BU19" s="30">
        <v>0</v>
      </c>
      <c r="BV19" s="30">
        <v>0</v>
      </c>
      <c r="BW19" s="30"/>
      <c r="BX19" s="133"/>
      <c r="BY19" s="26">
        <f t="shared" si="13"/>
        <v>0</v>
      </c>
      <c r="BZ19" s="30">
        <v>0</v>
      </c>
      <c r="CA19" s="30">
        <v>0</v>
      </c>
      <c r="CB19" s="30"/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1">
        <f t="shared" si="15"/>
        <v>0</v>
      </c>
      <c r="DI19" s="32">
        <f t="shared" si="16"/>
        <v>155.66666666666666</v>
      </c>
      <c r="DJ19" s="88">
        <f t="shared" si="17"/>
        <v>3</v>
      </c>
      <c r="DK19" s="81">
        <f t="shared" si="18"/>
        <v>19</v>
      </c>
      <c r="DL19" s="33">
        <f t="shared" si="19"/>
        <v>155685.66666666666</v>
      </c>
      <c r="DM19" s="34">
        <f t="shared" si="20"/>
        <v>3</v>
      </c>
      <c r="DN19" s="33">
        <f t="shared" si="21"/>
        <v>19</v>
      </c>
      <c r="DO19" s="33">
        <f t="shared" si="22"/>
        <v>155685685.66666666</v>
      </c>
      <c r="DP19" s="34">
        <f t="shared" si="23"/>
        <v>3</v>
      </c>
      <c r="DQ19" s="35">
        <f t="shared" si="24"/>
        <v>18.333333333333332</v>
      </c>
      <c r="DR19" s="35">
        <f t="shared" si="25"/>
        <v>155685685685</v>
      </c>
      <c r="DS19" s="34">
        <f t="shared" si="26"/>
        <v>3</v>
      </c>
      <c r="DT19" s="35">
        <f t="shared" si="27"/>
        <v>19</v>
      </c>
      <c r="DU19" s="35">
        <f t="shared" si="28"/>
        <v>155685685685019</v>
      </c>
      <c r="DV19" s="34">
        <f t="shared" si="29"/>
        <v>3</v>
      </c>
      <c r="DW19" s="35">
        <f>IF(DV19&lt;&gt;20,RANK(DV19,$DV$4:$DV$23,1)+COUNTIF(DV$4:DV19,DV19)-1,20)</f>
        <v>3</v>
      </c>
      <c r="DX19" s="36">
        <f t="shared" si="30"/>
        <v>0.9737281067556297</v>
      </c>
      <c r="DY19" s="82" t="str">
        <f t="shared" si="31"/>
        <v>-</v>
      </c>
      <c r="DZ19" s="14"/>
    </row>
    <row r="20" spans="4:130" ht="12.75">
      <c r="D20" s="21">
        <f>classi!B212</f>
        <v>0</v>
      </c>
      <c r="E20" s="37"/>
      <c r="F20" s="23">
        <f>classi!C212</f>
        <v>0</v>
      </c>
      <c r="G20" s="23">
        <f>classi!D212</f>
        <v>0</v>
      </c>
      <c r="H20" s="238">
        <f>classi!G212</f>
        <v>0</v>
      </c>
      <c r="I20" s="229"/>
      <c r="J20" s="37"/>
      <c r="K20" s="37"/>
      <c r="L20" s="25">
        <v>0</v>
      </c>
      <c r="M20" s="25">
        <v>0</v>
      </c>
      <c r="N20" s="25"/>
      <c r="O20" s="129"/>
      <c r="P20" s="26">
        <f t="shared" si="0"/>
        <v>0</v>
      </c>
      <c r="Q20" s="25">
        <v>0</v>
      </c>
      <c r="R20" s="25">
        <v>0</v>
      </c>
      <c r="S20" s="25"/>
      <c r="T20" s="129"/>
      <c r="U20" s="26">
        <f t="shared" si="1"/>
        <v>0</v>
      </c>
      <c r="V20" s="25">
        <v>0</v>
      </c>
      <c r="W20" s="25">
        <v>0</v>
      </c>
      <c r="X20" s="25"/>
      <c r="Y20" s="129"/>
      <c r="Z20" s="26">
        <f t="shared" si="2"/>
        <v>0</v>
      </c>
      <c r="AA20" s="25">
        <v>0</v>
      </c>
      <c r="AB20" s="25">
        <v>0</v>
      </c>
      <c r="AC20" s="25"/>
      <c r="AD20" s="129"/>
      <c r="AE20" s="26">
        <f t="shared" si="3"/>
        <v>0</v>
      </c>
      <c r="AF20" s="25">
        <v>0</v>
      </c>
      <c r="AG20" s="25">
        <v>0</v>
      </c>
      <c r="AH20" s="25"/>
      <c r="AI20" s="129"/>
      <c r="AJ20" s="26">
        <f t="shared" si="4"/>
        <v>0</v>
      </c>
      <c r="AK20" s="25">
        <v>0</v>
      </c>
      <c r="AL20" s="25">
        <v>0</v>
      </c>
      <c r="AM20" s="25"/>
      <c r="AN20" s="129"/>
      <c r="AO20" s="26">
        <f t="shared" si="5"/>
        <v>0</v>
      </c>
      <c r="AP20" s="25">
        <v>0</v>
      </c>
      <c r="AQ20" s="25">
        <v>0</v>
      </c>
      <c r="AR20" s="25"/>
      <c r="AS20" s="129"/>
      <c r="AT20" s="26">
        <f t="shared" si="6"/>
        <v>0</v>
      </c>
      <c r="AU20" s="25">
        <v>0</v>
      </c>
      <c r="AV20" s="25">
        <v>0</v>
      </c>
      <c r="AW20" s="25"/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/>
      <c r="BD20" s="133"/>
      <c r="BE20" s="26">
        <f t="shared" si="9"/>
        <v>0</v>
      </c>
      <c r="BF20" s="29">
        <v>0</v>
      </c>
      <c r="BG20" s="29">
        <v>0</v>
      </c>
      <c r="BH20" s="29"/>
      <c r="BI20" s="133"/>
      <c r="BJ20" s="26">
        <f t="shared" si="10"/>
        <v>0</v>
      </c>
      <c r="BK20" s="29">
        <v>0</v>
      </c>
      <c r="BL20" s="29">
        <v>0</v>
      </c>
      <c r="BM20" s="29"/>
      <c r="BN20" s="133"/>
      <c r="BO20" s="26">
        <f t="shared" si="11"/>
        <v>0</v>
      </c>
      <c r="BP20" s="29">
        <v>0</v>
      </c>
      <c r="BQ20" s="29">
        <v>0</v>
      </c>
      <c r="BR20" s="29"/>
      <c r="BS20" s="133"/>
      <c r="BT20" s="26">
        <f t="shared" si="12"/>
        <v>0</v>
      </c>
      <c r="BU20" s="30">
        <v>0</v>
      </c>
      <c r="BV20" s="30">
        <v>0</v>
      </c>
      <c r="BW20" s="30"/>
      <c r="BX20" s="133"/>
      <c r="BY20" s="26">
        <f t="shared" si="13"/>
        <v>0</v>
      </c>
      <c r="BZ20" s="30">
        <v>0</v>
      </c>
      <c r="CA20" s="30">
        <v>0</v>
      </c>
      <c r="CB20" s="30"/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17</v>
      </c>
      <c r="DK20" s="81">
        <f t="shared" si="18"/>
        <v>0</v>
      </c>
      <c r="DL20" s="33">
        <f t="shared" si="19"/>
        <v>0</v>
      </c>
      <c r="DM20" s="34">
        <f t="shared" si="20"/>
        <v>17</v>
      </c>
      <c r="DN20" s="33">
        <f t="shared" si="21"/>
        <v>0</v>
      </c>
      <c r="DO20" s="33">
        <f t="shared" si="22"/>
        <v>0</v>
      </c>
      <c r="DP20" s="34">
        <f t="shared" si="23"/>
        <v>17</v>
      </c>
      <c r="DQ20" s="35">
        <f t="shared" si="24"/>
        <v>0</v>
      </c>
      <c r="DR20" s="35">
        <f t="shared" si="25"/>
        <v>0</v>
      </c>
      <c r="DS20" s="34">
        <f t="shared" si="26"/>
        <v>17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4:130" ht="12.75">
      <c r="D21" s="21">
        <f>classi!B213</f>
        <v>0</v>
      </c>
      <c r="E21" s="37"/>
      <c r="F21" s="23">
        <f>classi!C213</f>
        <v>0</v>
      </c>
      <c r="G21" s="23">
        <f>classi!D213</f>
        <v>0</v>
      </c>
      <c r="H21" s="238">
        <f>classi!G213</f>
        <v>0</v>
      </c>
      <c r="I21" s="229"/>
      <c r="J21" s="37"/>
      <c r="K21" s="37"/>
      <c r="L21" s="25">
        <v>0</v>
      </c>
      <c r="M21" s="25">
        <v>0</v>
      </c>
      <c r="N21" s="25"/>
      <c r="O21" s="129"/>
      <c r="P21" s="26">
        <f t="shared" si="0"/>
        <v>0</v>
      </c>
      <c r="Q21" s="25">
        <v>0</v>
      </c>
      <c r="R21" s="25">
        <v>0</v>
      </c>
      <c r="S21" s="25"/>
      <c r="T21" s="129"/>
      <c r="U21" s="26">
        <f t="shared" si="1"/>
        <v>0</v>
      </c>
      <c r="V21" s="25">
        <v>0</v>
      </c>
      <c r="W21" s="25">
        <v>0</v>
      </c>
      <c r="X21" s="25"/>
      <c r="Y21" s="129"/>
      <c r="Z21" s="26">
        <f t="shared" si="2"/>
        <v>0</v>
      </c>
      <c r="AA21" s="25">
        <v>0</v>
      </c>
      <c r="AB21" s="25">
        <v>0</v>
      </c>
      <c r="AC21" s="25"/>
      <c r="AD21" s="129"/>
      <c r="AE21" s="26">
        <f t="shared" si="3"/>
        <v>0</v>
      </c>
      <c r="AF21" s="25">
        <v>0</v>
      </c>
      <c r="AG21" s="25">
        <v>0</v>
      </c>
      <c r="AH21" s="25"/>
      <c r="AI21" s="129"/>
      <c r="AJ21" s="26">
        <f t="shared" si="4"/>
        <v>0</v>
      </c>
      <c r="AK21" s="25">
        <v>0</v>
      </c>
      <c r="AL21" s="25">
        <v>0</v>
      </c>
      <c r="AM21" s="25"/>
      <c r="AN21" s="129"/>
      <c r="AO21" s="26">
        <f t="shared" si="5"/>
        <v>0</v>
      </c>
      <c r="AP21" s="25">
        <v>0</v>
      </c>
      <c r="AQ21" s="25">
        <v>0</v>
      </c>
      <c r="AR21" s="25"/>
      <c r="AS21" s="129"/>
      <c r="AT21" s="26">
        <f t="shared" si="6"/>
        <v>0</v>
      </c>
      <c r="AU21" s="25">
        <v>0</v>
      </c>
      <c r="AV21" s="25">
        <v>0</v>
      </c>
      <c r="AW21" s="25"/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/>
      <c r="BD21" s="133"/>
      <c r="BE21" s="26">
        <f t="shared" si="9"/>
        <v>0</v>
      </c>
      <c r="BF21" s="29">
        <v>0</v>
      </c>
      <c r="BG21" s="29">
        <v>0</v>
      </c>
      <c r="BH21" s="29"/>
      <c r="BI21" s="133"/>
      <c r="BJ21" s="26">
        <f t="shared" si="10"/>
        <v>0</v>
      </c>
      <c r="BK21" s="29">
        <v>0</v>
      </c>
      <c r="BL21" s="29">
        <v>0</v>
      </c>
      <c r="BM21" s="29"/>
      <c r="BN21" s="133"/>
      <c r="BO21" s="26">
        <f t="shared" si="11"/>
        <v>0</v>
      </c>
      <c r="BP21" s="29">
        <v>0</v>
      </c>
      <c r="BQ21" s="29">
        <v>0</v>
      </c>
      <c r="BR21" s="29"/>
      <c r="BS21" s="133"/>
      <c r="BT21" s="26">
        <f t="shared" si="12"/>
        <v>0</v>
      </c>
      <c r="BU21" s="30">
        <v>0</v>
      </c>
      <c r="BV21" s="30">
        <v>0</v>
      </c>
      <c r="BW21" s="30"/>
      <c r="BX21" s="133"/>
      <c r="BY21" s="26">
        <f t="shared" si="13"/>
        <v>0</v>
      </c>
      <c r="BZ21" s="30">
        <v>0</v>
      </c>
      <c r="CA21" s="30">
        <v>0</v>
      </c>
      <c r="CB21" s="30"/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17</v>
      </c>
      <c r="DK21" s="81">
        <f t="shared" si="18"/>
        <v>0</v>
      </c>
      <c r="DL21" s="33">
        <f t="shared" si="19"/>
        <v>0</v>
      </c>
      <c r="DM21" s="34">
        <f t="shared" si="20"/>
        <v>17</v>
      </c>
      <c r="DN21" s="33">
        <f t="shared" si="21"/>
        <v>0</v>
      </c>
      <c r="DO21" s="33">
        <f t="shared" si="22"/>
        <v>0</v>
      </c>
      <c r="DP21" s="34">
        <f t="shared" si="23"/>
        <v>17</v>
      </c>
      <c r="DQ21" s="35">
        <f t="shared" si="24"/>
        <v>0</v>
      </c>
      <c r="DR21" s="35">
        <f t="shared" si="25"/>
        <v>0</v>
      </c>
      <c r="DS21" s="34">
        <f t="shared" si="26"/>
        <v>17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4:130" ht="12.75">
      <c r="D22" s="21">
        <f>classi!B214</f>
        <v>0</v>
      </c>
      <c r="E22" s="37"/>
      <c r="F22" s="23">
        <f>classi!C214</f>
        <v>0</v>
      </c>
      <c r="G22" s="23">
        <f>classi!D214</f>
        <v>0</v>
      </c>
      <c r="H22" s="238">
        <f>classi!G214</f>
        <v>0</v>
      </c>
      <c r="I22" s="229"/>
      <c r="J22" s="37"/>
      <c r="K22" s="37"/>
      <c r="L22" s="25">
        <v>0</v>
      </c>
      <c r="M22" s="25">
        <v>0</v>
      </c>
      <c r="N22" s="25"/>
      <c r="O22" s="129"/>
      <c r="P22" s="26">
        <f t="shared" si="0"/>
        <v>0</v>
      </c>
      <c r="Q22" s="25">
        <v>0</v>
      </c>
      <c r="R22" s="25">
        <v>0</v>
      </c>
      <c r="S22" s="25"/>
      <c r="T22" s="129"/>
      <c r="U22" s="26">
        <f t="shared" si="1"/>
        <v>0</v>
      </c>
      <c r="V22" s="25">
        <v>0</v>
      </c>
      <c r="W22" s="25">
        <v>0</v>
      </c>
      <c r="X22" s="25"/>
      <c r="Y22" s="129"/>
      <c r="Z22" s="26">
        <f t="shared" si="2"/>
        <v>0</v>
      </c>
      <c r="AA22" s="25">
        <v>0</v>
      </c>
      <c r="AB22" s="25">
        <v>0</v>
      </c>
      <c r="AC22" s="25"/>
      <c r="AD22" s="129"/>
      <c r="AE22" s="26">
        <f t="shared" si="3"/>
        <v>0</v>
      </c>
      <c r="AF22" s="25">
        <v>0</v>
      </c>
      <c r="AG22" s="25">
        <v>0</v>
      </c>
      <c r="AH22" s="25"/>
      <c r="AI22" s="129"/>
      <c r="AJ22" s="26">
        <f t="shared" si="4"/>
        <v>0</v>
      </c>
      <c r="AK22" s="25">
        <v>0</v>
      </c>
      <c r="AL22" s="25">
        <v>0</v>
      </c>
      <c r="AM22" s="25"/>
      <c r="AN22" s="129"/>
      <c r="AO22" s="26">
        <f t="shared" si="5"/>
        <v>0</v>
      </c>
      <c r="AP22" s="25">
        <v>0</v>
      </c>
      <c r="AQ22" s="25">
        <v>0</v>
      </c>
      <c r="AR22" s="25"/>
      <c r="AS22" s="129"/>
      <c r="AT22" s="26">
        <f t="shared" si="6"/>
        <v>0</v>
      </c>
      <c r="AU22" s="25">
        <v>0</v>
      </c>
      <c r="AV22" s="25">
        <v>0</v>
      </c>
      <c r="AW22" s="25"/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/>
      <c r="BD22" s="133"/>
      <c r="BE22" s="26">
        <f t="shared" si="9"/>
        <v>0</v>
      </c>
      <c r="BF22" s="29">
        <v>0</v>
      </c>
      <c r="BG22" s="29">
        <v>0</v>
      </c>
      <c r="BH22" s="29"/>
      <c r="BI22" s="133"/>
      <c r="BJ22" s="26">
        <f t="shared" si="10"/>
        <v>0</v>
      </c>
      <c r="BK22" s="29">
        <v>0</v>
      </c>
      <c r="BL22" s="29">
        <v>0</v>
      </c>
      <c r="BM22" s="29"/>
      <c r="BN22" s="133"/>
      <c r="BO22" s="26">
        <f t="shared" si="11"/>
        <v>0</v>
      </c>
      <c r="BP22" s="29">
        <v>0</v>
      </c>
      <c r="BQ22" s="29">
        <v>0</v>
      </c>
      <c r="BR22" s="29"/>
      <c r="BS22" s="133"/>
      <c r="BT22" s="26">
        <f t="shared" si="12"/>
        <v>0</v>
      </c>
      <c r="BU22" s="30">
        <v>0</v>
      </c>
      <c r="BV22" s="30">
        <v>0</v>
      </c>
      <c r="BW22" s="30"/>
      <c r="BX22" s="133"/>
      <c r="BY22" s="26">
        <f t="shared" si="13"/>
        <v>0</v>
      </c>
      <c r="BZ22" s="30">
        <v>0</v>
      </c>
      <c r="CA22" s="30">
        <v>0</v>
      </c>
      <c r="CB22" s="30"/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17</v>
      </c>
      <c r="DK22" s="81">
        <f t="shared" si="18"/>
        <v>0</v>
      </c>
      <c r="DL22" s="33">
        <f t="shared" si="19"/>
        <v>0</v>
      </c>
      <c r="DM22" s="34">
        <f t="shared" si="20"/>
        <v>17</v>
      </c>
      <c r="DN22" s="33">
        <f t="shared" si="21"/>
        <v>0</v>
      </c>
      <c r="DO22" s="33">
        <f t="shared" si="22"/>
        <v>0</v>
      </c>
      <c r="DP22" s="34">
        <f t="shared" si="23"/>
        <v>17</v>
      </c>
      <c r="DQ22" s="35">
        <f t="shared" si="24"/>
        <v>0</v>
      </c>
      <c r="DR22" s="35">
        <f t="shared" si="25"/>
        <v>0</v>
      </c>
      <c r="DS22" s="34">
        <f t="shared" si="26"/>
        <v>17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4:130" ht="13.5" thickBot="1">
      <c r="D23" s="21">
        <f>classi!B215</f>
        <v>0</v>
      </c>
      <c r="E23" s="39"/>
      <c r="F23" s="23">
        <f>classi!C215</f>
        <v>0</v>
      </c>
      <c r="G23" s="23">
        <f>classi!D215</f>
        <v>0</v>
      </c>
      <c r="H23" s="238">
        <f>classi!G215</f>
        <v>0</v>
      </c>
      <c r="I23" s="230"/>
      <c r="J23" s="39"/>
      <c r="K23" s="39"/>
      <c r="L23" s="41">
        <v>0</v>
      </c>
      <c r="M23" s="41">
        <v>0</v>
      </c>
      <c r="N23" s="41"/>
      <c r="O23" s="130"/>
      <c r="P23" s="42">
        <f t="shared" si="0"/>
        <v>0</v>
      </c>
      <c r="Q23" s="41">
        <v>0</v>
      </c>
      <c r="R23" s="41">
        <v>0</v>
      </c>
      <c r="S23" s="41"/>
      <c r="T23" s="130"/>
      <c r="U23" s="42">
        <f t="shared" si="1"/>
        <v>0</v>
      </c>
      <c r="V23" s="41">
        <v>0</v>
      </c>
      <c r="W23" s="41">
        <v>0</v>
      </c>
      <c r="X23" s="41"/>
      <c r="Y23" s="130"/>
      <c r="Z23" s="42">
        <f t="shared" si="2"/>
        <v>0</v>
      </c>
      <c r="AA23" s="41">
        <v>0</v>
      </c>
      <c r="AB23" s="41">
        <v>0</v>
      </c>
      <c r="AC23" s="41"/>
      <c r="AD23" s="130"/>
      <c r="AE23" s="42">
        <f t="shared" si="3"/>
        <v>0</v>
      </c>
      <c r="AF23" s="41">
        <v>0</v>
      </c>
      <c r="AG23" s="41">
        <v>0</v>
      </c>
      <c r="AH23" s="41"/>
      <c r="AI23" s="130"/>
      <c r="AJ23" s="42">
        <f t="shared" si="4"/>
        <v>0</v>
      </c>
      <c r="AK23" s="41">
        <v>0</v>
      </c>
      <c r="AL23" s="41">
        <v>0</v>
      </c>
      <c r="AM23" s="41"/>
      <c r="AN23" s="130"/>
      <c r="AO23" s="42">
        <f t="shared" si="5"/>
        <v>0</v>
      </c>
      <c r="AP23" s="41">
        <v>0</v>
      </c>
      <c r="AQ23" s="41">
        <v>0</v>
      </c>
      <c r="AR23" s="41"/>
      <c r="AS23" s="130"/>
      <c r="AT23" s="42">
        <f t="shared" si="6"/>
        <v>0</v>
      </c>
      <c r="AU23" s="41">
        <v>0</v>
      </c>
      <c r="AV23" s="41">
        <v>0</v>
      </c>
      <c r="AW23" s="41"/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/>
      <c r="BD23" s="134"/>
      <c r="BE23" s="42">
        <f t="shared" si="9"/>
        <v>0</v>
      </c>
      <c r="BF23" s="45">
        <v>0</v>
      </c>
      <c r="BG23" s="45">
        <v>0</v>
      </c>
      <c r="BH23" s="45"/>
      <c r="BI23" s="134"/>
      <c r="BJ23" s="42">
        <f t="shared" si="10"/>
        <v>0</v>
      </c>
      <c r="BK23" s="45">
        <v>0</v>
      </c>
      <c r="BL23" s="45">
        <v>0</v>
      </c>
      <c r="BM23" s="45"/>
      <c r="BN23" s="134"/>
      <c r="BO23" s="42">
        <f t="shared" si="11"/>
        <v>0</v>
      </c>
      <c r="BP23" s="45">
        <v>0</v>
      </c>
      <c r="BQ23" s="45">
        <v>0</v>
      </c>
      <c r="BR23" s="45"/>
      <c r="BS23" s="134"/>
      <c r="BT23" s="42">
        <f t="shared" si="12"/>
        <v>0</v>
      </c>
      <c r="BU23" s="46">
        <v>0</v>
      </c>
      <c r="BV23" s="46">
        <v>0</v>
      </c>
      <c r="BW23" s="46"/>
      <c r="BX23" s="134"/>
      <c r="BY23" s="42">
        <f t="shared" si="13"/>
        <v>0</v>
      </c>
      <c r="BZ23" s="46">
        <v>0</v>
      </c>
      <c r="CA23" s="46">
        <v>0</v>
      </c>
      <c r="CB23" s="46"/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17</v>
      </c>
      <c r="DK23" s="83">
        <f t="shared" si="18"/>
        <v>0</v>
      </c>
      <c r="DL23" s="49">
        <f t="shared" si="19"/>
        <v>0</v>
      </c>
      <c r="DM23" s="84">
        <f t="shared" si="20"/>
        <v>17</v>
      </c>
      <c r="DN23" s="49">
        <f t="shared" si="21"/>
        <v>0</v>
      </c>
      <c r="DO23" s="49">
        <f t="shared" si="22"/>
        <v>0</v>
      </c>
      <c r="DP23" s="84">
        <f t="shared" si="23"/>
        <v>17</v>
      </c>
      <c r="DQ23" s="85">
        <f t="shared" si="24"/>
        <v>0</v>
      </c>
      <c r="DR23" s="85">
        <f t="shared" si="25"/>
        <v>0</v>
      </c>
      <c r="DS23" s="84">
        <f t="shared" si="26"/>
        <v>17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4:130" ht="12.75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4:130" ht="12.7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4:130" ht="13.5" thickBot="1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4:130" ht="111" thickBot="1"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253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nadia</v>
      </c>
      <c r="G29" s="102" t="str">
        <f>INDEX(G$1:G$23,MATCH(C29,$DW$1:$DW$23,0))</f>
        <v>caregnato</v>
      </c>
      <c r="H29" s="102" t="str">
        <f>INDEX(H$1:H$23,MATCH(C29,$DW$1:$DW$23,0))</f>
        <v>aragorn</v>
      </c>
      <c r="I29" s="101"/>
      <c r="J29" s="101"/>
      <c r="K29" s="114"/>
      <c r="L29" s="116">
        <f>INDEX(P$1:P$23,MATCH(C29,$DW$1:$DW$23,0))</f>
        <v>21</v>
      </c>
      <c r="M29" s="103">
        <f>INDEX(U$1:U$23,MATCH(C29,$DW$1:$DW$23,0))</f>
        <v>20</v>
      </c>
      <c r="N29" s="103">
        <f>INDEX(Z$1:Z$23,MATCH(C29,$DW$1:$DW$23,0))</f>
        <v>20.333333333333332</v>
      </c>
      <c r="O29" s="119">
        <f>INDEX(AE$1:AE$23,MATCH(C29,$DW$1:$DW$23,0))</f>
        <v>20.333333333333332</v>
      </c>
      <c r="P29" s="116">
        <f>INDEX(AJ$1:AJ$23,MATCH(C29,$DW$1:$DW$23,0))</f>
        <v>19.333333333333332</v>
      </c>
      <c r="Q29" s="103">
        <f>INDEX(AO$1:AO$23,MATCH(C29,$DW$1:$DW$23,0))</f>
        <v>19.666666666666668</v>
      </c>
      <c r="R29" s="103">
        <f>INDEX(AT$1:AT$23,MATCH(C29,$DW$1:$DW$23,0))</f>
        <v>20</v>
      </c>
      <c r="S29" s="119">
        <f>INDEX(AY$1:AY$23,MATCH(C29,$DW$1:$DW$23,0))</f>
        <v>19.666666666666668</v>
      </c>
      <c r="T29" s="131">
        <f>INDEX(AZ$1:AZ$23,MATCH(C29,$DW$1:$DW$23,0))</f>
        <v>160.33333333333331</v>
      </c>
      <c r="U29" s="116">
        <f>INDEX(BE$1:BE$23,MATCH(C29,$DW$1:$DW$23,0))</f>
        <v>0.4666666666666666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0.4666666666666666</v>
      </c>
      <c r="AC29" s="254">
        <f>INDEX(DI$1:DI$23,MATCH(C29,$DW$1:$DW$23,0))</f>
        <v>159.86666666666665</v>
      </c>
      <c r="AD29" s="105">
        <f>INDEX(D$1:D$23,MATCH(C29,$DW$1:$DW$23,0))</f>
        <v>137</v>
      </c>
      <c r="AE29" s="106">
        <f>INDEX(DX$1:DX$23,MATCH(C29,$DW$1:$DW$23,0))</f>
        <v>1</v>
      </c>
      <c r="AF29" s="107" t="str">
        <f>IF(AC29&gt;=150,"Point","-")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3.5" thickBot="1">
      <c r="C30" s="253">
        <v>2</v>
      </c>
      <c r="D30" s="62">
        <f aca="true" t="shared" si="34" ref="D30:D37">IF(AA30="-",INDEX(DV$1:DV$23,MATCH(C30,$DW$1:$DW$23,0)),AA30)</f>
        <v>2</v>
      </c>
      <c r="E30" s="37"/>
      <c r="F30" s="63" t="str">
        <f aca="true" t="shared" si="35" ref="F30:F37">INDEX(F$1:F$23,MATCH(C30,$DW$1:$DW$23,0))</f>
        <v>noemi</v>
      </c>
      <c r="G30" s="63" t="str">
        <f aca="true" t="shared" si="36" ref="G30:G37">INDEX(G$1:G$23,MATCH(C30,$DW$1:$DW$23,0))</f>
        <v>boscaro</v>
      </c>
      <c r="H30" s="63" t="str">
        <f aca="true" t="shared" si="37" ref="H30:H37">INDEX(H$1:H$23,MATCH(C30,$DW$1:$DW$23,0))</f>
        <v>astrid</v>
      </c>
      <c r="I30" s="37"/>
      <c r="J30" s="37"/>
      <c r="K30" s="115"/>
      <c r="L30" s="117">
        <f aca="true" t="shared" si="38" ref="L30:L37">INDEX(P$1:P$23,MATCH(C30,$DW$1:$DW$23,0))</f>
        <v>21.666666666666668</v>
      </c>
      <c r="M30" s="32">
        <f aca="true" t="shared" si="39" ref="M30:M37">INDEX(U$1:U$23,MATCH(C30,$DW$1:$DW$23,0))</f>
        <v>20.333333333333332</v>
      </c>
      <c r="N30" s="32">
        <f aca="true" t="shared" si="40" ref="N30:N37">INDEX(Z$1:Z$23,MATCH(C30,$DW$1:$DW$23,0))</f>
        <v>20.333333333333332</v>
      </c>
      <c r="O30" s="120">
        <f aca="true" t="shared" si="41" ref="O30:O37">INDEX(AE$1:AE$23,MATCH(C30,$DW$1:$DW$23,0))</f>
        <v>19.666666666666668</v>
      </c>
      <c r="P30" s="117">
        <f aca="true" t="shared" si="42" ref="P30:P37">INDEX(AJ$1:AJ$23,MATCH(C30,$DW$1:$DW$23,0))</f>
        <v>19.666666666666668</v>
      </c>
      <c r="Q30" s="32">
        <f aca="true" t="shared" si="43" ref="Q30:Q37">INDEX(AO$1:AO$23,MATCH(C30,$DW$1:$DW$23,0))</f>
        <v>19.333333333333332</v>
      </c>
      <c r="R30" s="32">
        <f aca="true" t="shared" si="44" ref="R30:R37">INDEX(AT$1:AT$23,MATCH(C30,$DW$1:$DW$23,0))</f>
        <v>19</v>
      </c>
      <c r="S30" s="120">
        <f aca="true" t="shared" si="45" ref="S30:S37">INDEX(AY$1:AY$23,MATCH(C30,$DW$1:$DW$23,0))</f>
        <v>18.666666666666668</v>
      </c>
      <c r="T30" s="132">
        <f aca="true" t="shared" si="46" ref="T30:T37">INDEX(AZ$1:AZ$23,MATCH(C30,$DW$1:$DW$23,0))</f>
        <v>158.66666666666666</v>
      </c>
      <c r="U30" s="117">
        <f aca="true" t="shared" si="47" ref="U30:U37">INDEX(BE$1:BE$23,MATCH(C30,$DW$1:$DW$23,0))</f>
        <v>0</v>
      </c>
      <c r="V30" s="32">
        <f aca="true" t="shared" si="48" ref="V30:V37">INDEX(BJ$1:BJ$65536,MATCH(C30,$DW:$DW,0))</f>
        <v>0</v>
      </c>
      <c r="W30" s="32">
        <f aca="true" t="shared" si="49" ref="W30:W37">INDEX(BO$1:BO$23,MATCH(C30,$DW$1:$DW$23,0))</f>
        <v>0</v>
      </c>
      <c r="X30" s="32">
        <f aca="true" t="shared" si="50" ref="X30:X37">INDEX(BT$1:BT$23,MATCH(C30,$DW$1:$DW$23,0))</f>
        <v>0</v>
      </c>
      <c r="Y30" s="32">
        <f aca="true" t="shared" si="51" ref="Y30:Y37">INDEX(BY$1:BY$23,MATCH(C30,$DW$1:$DW$23,0))</f>
        <v>0</v>
      </c>
      <c r="Z30" s="120">
        <f aca="true" t="shared" si="52" ref="Z30:Z37">INDEX(CD$1:CD$23,MATCH(C30,$DW$1:$DW$23,0))</f>
        <v>0</v>
      </c>
      <c r="AA30" s="124" t="str">
        <f aca="true" t="shared" si="53" ref="AA30:AA37">INDEX(DY$1:DY$23,MATCH(C30,$DW$1:$DW$23,0))</f>
        <v>-</v>
      </c>
      <c r="AB30" s="122">
        <f aca="true" t="shared" si="54" ref="AB30:AB37">INDEX(DH$1:DH$23,MATCH(C30,$DW$1:$DW$23,0))</f>
        <v>0</v>
      </c>
      <c r="AC30" s="255">
        <f aca="true" t="shared" si="55" ref="AC30:AC37">INDEX(DI$1:DI$23,MATCH(C30,$DW$1:$DW$23,0))</f>
        <v>158.66666666666666</v>
      </c>
      <c r="AD30" s="60">
        <f aca="true" t="shared" si="56" ref="AD30:AD37">INDEX(D$1:D$23,MATCH(C30,$DW$1:$DW$23,0))</f>
        <v>139</v>
      </c>
      <c r="AE30" s="61">
        <f aca="true" t="shared" si="57" ref="AE30:AE37">INDEX(DX$1:DX$23,MATCH(C30,$DW$1:$DW$23,0))</f>
        <v>0.9924937447873229</v>
      </c>
      <c r="AF30" s="107" t="str">
        <f aca="true" t="shared" si="58" ref="AF30:AF37">IF(AC30&gt;=150,"Point","-")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3.5" thickBot="1">
      <c r="C31" s="253">
        <v>3</v>
      </c>
      <c r="D31" s="62">
        <f t="shared" si="34"/>
        <v>3</v>
      </c>
      <c r="E31" s="37"/>
      <c r="F31" s="63" t="str">
        <f t="shared" si="35"/>
        <v>davide</v>
      </c>
      <c r="G31" s="63" t="str">
        <f t="shared" si="36"/>
        <v>rossetto</v>
      </c>
      <c r="H31" s="63" t="str">
        <f t="shared" si="37"/>
        <v>genepì</v>
      </c>
      <c r="I31" s="37"/>
      <c r="J31" s="37"/>
      <c r="K31" s="115"/>
      <c r="L31" s="117">
        <f t="shared" si="38"/>
        <v>19</v>
      </c>
      <c r="M31" s="32">
        <f t="shared" si="39"/>
        <v>18.333333333333332</v>
      </c>
      <c r="N31" s="32">
        <f t="shared" si="40"/>
        <v>20.333333333333332</v>
      </c>
      <c r="O31" s="120">
        <f t="shared" si="41"/>
        <v>20.333333333333332</v>
      </c>
      <c r="P31" s="117">
        <f t="shared" si="42"/>
        <v>19</v>
      </c>
      <c r="Q31" s="32">
        <f t="shared" si="43"/>
        <v>19</v>
      </c>
      <c r="R31" s="32">
        <f t="shared" si="44"/>
        <v>19.666666666666668</v>
      </c>
      <c r="S31" s="120">
        <f t="shared" si="45"/>
        <v>20</v>
      </c>
      <c r="T31" s="132">
        <f t="shared" si="46"/>
        <v>155.66666666666666</v>
      </c>
      <c r="U31" s="117">
        <f t="shared" si="47"/>
        <v>0</v>
      </c>
      <c r="V31" s="32">
        <f t="shared" si="48"/>
        <v>0</v>
      </c>
      <c r="W31" s="32">
        <f t="shared" si="49"/>
        <v>0</v>
      </c>
      <c r="X31" s="32">
        <f t="shared" si="50"/>
        <v>0</v>
      </c>
      <c r="Y31" s="32">
        <f t="shared" si="51"/>
        <v>0</v>
      </c>
      <c r="Z31" s="120">
        <f t="shared" si="52"/>
        <v>0</v>
      </c>
      <c r="AA31" s="124" t="str">
        <f t="shared" si="53"/>
        <v>-</v>
      </c>
      <c r="AB31" s="122">
        <f t="shared" si="54"/>
        <v>0</v>
      </c>
      <c r="AC31" s="255">
        <f t="shared" si="55"/>
        <v>155.66666666666666</v>
      </c>
      <c r="AD31" s="60">
        <f t="shared" si="56"/>
        <v>142</v>
      </c>
      <c r="AE31" s="61">
        <f t="shared" si="57"/>
        <v>0.9737281067556297</v>
      </c>
      <c r="AF31" s="107" t="str">
        <f t="shared" si="58"/>
        <v>Point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3:130" ht="13.5" thickBot="1">
      <c r="C32" s="253">
        <v>4</v>
      </c>
      <c r="D32" s="62">
        <f t="shared" si="34"/>
        <v>4</v>
      </c>
      <c r="E32" s="37"/>
      <c r="F32" s="63" t="str">
        <f t="shared" si="35"/>
        <v>cristina</v>
      </c>
      <c r="G32" s="63" t="str">
        <f t="shared" si="36"/>
        <v>falletti</v>
      </c>
      <c r="H32" s="63" t="str">
        <f t="shared" si="37"/>
        <v>skylee</v>
      </c>
      <c r="I32" s="37"/>
      <c r="J32" s="37"/>
      <c r="K32" s="115"/>
      <c r="L32" s="117">
        <f t="shared" si="38"/>
        <v>20.666666666666668</v>
      </c>
      <c r="M32" s="32">
        <f t="shared" si="39"/>
        <v>19</v>
      </c>
      <c r="N32" s="32">
        <f t="shared" si="40"/>
        <v>19.666666666666668</v>
      </c>
      <c r="O32" s="120">
        <f t="shared" si="41"/>
        <v>20</v>
      </c>
      <c r="P32" s="117">
        <f t="shared" si="42"/>
        <v>19.333333333333332</v>
      </c>
      <c r="Q32" s="32">
        <f t="shared" si="43"/>
        <v>18.666666666666668</v>
      </c>
      <c r="R32" s="32">
        <f t="shared" si="44"/>
        <v>19.333333333333332</v>
      </c>
      <c r="S32" s="120">
        <f t="shared" si="45"/>
        <v>18.666666666666668</v>
      </c>
      <c r="T32" s="132">
        <f t="shared" si="46"/>
        <v>155.33333333333334</v>
      </c>
      <c r="U32" s="117">
        <f t="shared" si="47"/>
        <v>0</v>
      </c>
      <c r="V32" s="32">
        <f t="shared" si="48"/>
        <v>0</v>
      </c>
      <c r="W32" s="32">
        <f t="shared" si="49"/>
        <v>0</v>
      </c>
      <c r="X32" s="32">
        <f t="shared" si="50"/>
        <v>0</v>
      </c>
      <c r="Y32" s="32">
        <f t="shared" si="51"/>
        <v>0</v>
      </c>
      <c r="Z32" s="120">
        <f t="shared" si="52"/>
        <v>0</v>
      </c>
      <c r="AA32" s="124" t="str">
        <f t="shared" si="53"/>
        <v>-</v>
      </c>
      <c r="AB32" s="122">
        <f t="shared" si="54"/>
        <v>0</v>
      </c>
      <c r="AC32" s="255">
        <f t="shared" si="55"/>
        <v>155.33333333333334</v>
      </c>
      <c r="AD32" s="60">
        <f t="shared" si="56"/>
        <v>141</v>
      </c>
      <c r="AE32" s="61">
        <f t="shared" si="57"/>
        <v>0.9716430358632195</v>
      </c>
      <c r="AF32" s="107" t="str">
        <f t="shared" si="58"/>
        <v>Point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3:130" ht="13.5" thickBot="1">
      <c r="C33" s="253">
        <v>5</v>
      </c>
      <c r="D33" s="62">
        <f t="shared" si="34"/>
        <v>5</v>
      </c>
      <c r="E33" s="37"/>
      <c r="F33" s="63" t="str">
        <f t="shared" si="35"/>
        <v>cristina</v>
      </c>
      <c r="G33" s="63" t="str">
        <f t="shared" si="36"/>
        <v>falletti</v>
      </c>
      <c r="H33" s="63" t="str">
        <f t="shared" si="37"/>
        <v>scott</v>
      </c>
      <c r="I33" s="37"/>
      <c r="J33" s="37"/>
      <c r="K33" s="115"/>
      <c r="L33" s="117">
        <f t="shared" si="38"/>
        <v>20.666666666666668</v>
      </c>
      <c r="M33" s="32">
        <f t="shared" si="39"/>
        <v>19.333333333333332</v>
      </c>
      <c r="N33" s="32">
        <f t="shared" si="40"/>
        <v>20.333333333333332</v>
      </c>
      <c r="O33" s="120">
        <f t="shared" si="41"/>
        <v>21</v>
      </c>
      <c r="P33" s="117">
        <f t="shared" si="42"/>
        <v>18.666666666666668</v>
      </c>
      <c r="Q33" s="32">
        <f t="shared" si="43"/>
        <v>18</v>
      </c>
      <c r="R33" s="32">
        <f t="shared" si="44"/>
        <v>18.666666666666668</v>
      </c>
      <c r="S33" s="120">
        <f t="shared" si="45"/>
        <v>18.666666666666668</v>
      </c>
      <c r="T33" s="132">
        <f t="shared" si="46"/>
        <v>155.33333333333331</v>
      </c>
      <c r="U33" s="117">
        <f t="shared" si="47"/>
        <v>0</v>
      </c>
      <c r="V33" s="32">
        <f t="shared" si="48"/>
        <v>0</v>
      </c>
      <c r="W33" s="32">
        <f t="shared" si="49"/>
        <v>0</v>
      </c>
      <c r="X33" s="32">
        <f t="shared" si="50"/>
        <v>0</v>
      </c>
      <c r="Y33" s="32">
        <f t="shared" si="51"/>
        <v>0</v>
      </c>
      <c r="Z33" s="120">
        <f t="shared" si="52"/>
        <v>0</v>
      </c>
      <c r="AA33" s="124" t="str">
        <f t="shared" si="53"/>
        <v>-</v>
      </c>
      <c r="AB33" s="122">
        <f t="shared" si="54"/>
        <v>0</v>
      </c>
      <c r="AC33" s="255">
        <f t="shared" si="55"/>
        <v>155.33333333333331</v>
      </c>
      <c r="AD33" s="60">
        <f t="shared" si="56"/>
        <v>126</v>
      </c>
      <c r="AE33" s="61">
        <f t="shared" si="57"/>
        <v>0.9716430358632193</v>
      </c>
      <c r="AF33" s="107" t="str">
        <f t="shared" si="58"/>
        <v>Point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3:130" ht="13.5" thickBot="1">
      <c r="C34" s="253">
        <v>6</v>
      </c>
      <c r="D34" s="62">
        <f t="shared" si="34"/>
        <v>6</v>
      </c>
      <c r="E34" s="37"/>
      <c r="F34" s="63" t="str">
        <f t="shared" si="35"/>
        <v>alessio</v>
      </c>
      <c r="G34" s="63" t="str">
        <f t="shared" si="36"/>
        <v>calcagno</v>
      </c>
      <c r="H34" s="63" t="str">
        <f t="shared" si="37"/>
        <v>ellie</v>
      </c>
      <c r="I34" s="37"/>
      <c r="J34" s="37"/>
      <c r="K34" s="115"/>
      <c r="L34" s="117">
        <f t="shared" si="38"/>
        <v>20.666666666666668</v>
      </c>
      <c r="M34" s="32">
        <f t="shared" si="39"/>
        <v>18.333333333333332</v>
      </c>
      <c r="N34" s="32">
        <f t="shared" si="40"/>
        <v>19.666666666666668</v>
      </c>
      <c r="O34" s="120">
        <f t="shared" si="41"/>
        <v>19</v>
      </c>
      <c r="P34" s="117">
        <f t="shared" si="42"/>
        <v>19.166666666666668</v>
      </c>
      <c r="Q34" s="32">
        <f t="shared" si="43"/>
        <v>19.666666666666668</v>
      </c>
      <c r="R34" s="32">
        <f t="shared" si="44"/>
        <v>18.333333333333332</v>
      </c>
      <c r="S34" s="120">
        <f t="shared" si="45"/>
        <v>18.666666666666668</v>
      </c>
      <c r="T34" s="132">
        <f t="shared" si="46"/>
        <v>153.5</v>
      </c>
      <c r="U34" s="117">
        <f t="shared" si="47"/>
        <v>0</v>
      </c>
      <c r="V34" s="32">
        <f t="shared" si="48"/>
        <v>0</v>
      </c>
      <c r="W34" s="32">
        <f t="shared" si="49"/>
        <v>0</v>
      </c>
      <c r="X34" s="32">
        <f t="shared" si="50"/>
        <v>0</v>
      </c>
      <c r="Y34" s="32">
        <f t="shared" si="51"/>
        <v>0</v>
      </c>
      <c r="Z34" s="120">
        <f t="shared" si="52"/>
        <v>0</v>
      </c>
      <c r="AA34" s="124" t="str">
        <f t="shared" si="53"/>
        <v>-</v>
      </c>
      <c r="AB34" s="122">
        <f t="shared" si="54"/>
        <v>0</v>
      </c>
      <c r="AC34" s="255">
        <f t="shared" si="55"/>
        <v>153.5</v>
      </c>
      <c r="AD34" s="60">
        <f t="shared" si="56"/>
        <v>131</v>
      </c>
      <c r="AE34" s="61">
        <f t="shared" si="57"/>
        <v>0.9601751459549626</v>
      </c>
      <c r="AF34" s="107" t="str">
        <f t="shared" si="58"/>
        <v>Point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3:130" ht="13.5" thickBot="1">
      <c r="C35" s="253">
        <v>7</v>
      </c>
      <c r="D35" s="62">
        <f t="shared" si="34"/>
        <v>7</v>
      </c>
      <c r="E35" s="37"/>
      <c r="F35" s="63" t="str">
        <f t="shared" si="35"/>
        <v>margherita</v>
      </c>
      <c r="G35" s="63" t="str">
        <f t="shared" si="36"/>
        <v>belletti</v>
      </c>
      <c r="H35" s="63" t="str">
        <f t="shared" si="37"/>
        <v>lily</v>
      </c>
      <c r="I35" s="37"/>
      <c r="J35" s="37"/>
      <c r="K35" s="115"/>
      <c r="L35" s="117">
        <f t="shared" si="38"/>
        <v>20</v>
      </c>
      <c r="M35" s="32">
        <f t="shared" si="39"/>
        <v>18.666666666666668</v>
      </c>
      <c r="N35" s="32">
        <f t="shared" si="40"/>
        <v>21.666666666666668</v>
      </c>
      <c r="O35" s="120">
        <f t="shared" si="41"/>
        <v>18</v>
      </c>
      <c r="P35" s="117">
        <f t="shared" si="42"/>
        <v>18</v>
      </c>
      <c r="Q35" s="32">
        <f t="shared" si="43"/>
        <v>18.666666666666668</v>
      </c>
      <c r="R35" s="32">
        <f t="shared" si="44"/>
        <v>18.666666666666668</v>
      </c>
      <c r="S35" s="120">
        <f t="shared" si="45"/>
        <v>18</v>
      </c>
      <c r="T35" s="132">
        <f t="shared" si="46"/>
        <v>151.66666666666669</v>
      </c>
      <c r="U35" s="117">
        <f t="shared" si="47"/>
        <v>0</v>
      </c>
      <c r="V35" s="32">
        <f t="shared" si="48"/>
        <v>0</v>
      </c>
      <c r="W35" s="32">
        <f t="shared" si="49"/>
        <v>0</v>
      </c>
      <c r="X35" s="32">
        <f t="shared" si="50"/>
        <v>0</v>
      </c>
      <c r="Y35" s="32">
        <f t="shared" si="51"/>
        <v>0</v>
      </c>
      <c r="Z35" s="120">
        <f t="shared" si="52"/>
        <v>0</v>
      </c>
      <c r="AA35" s="124" t="str">
        <f t="shared" si="53"/>
        <v>-</v>
      </c>
      <c r="AB35" s="122">
        <f t="shared" si="54"/>
        <v>0</v>
      </c>
      <c r="AC35" s="255">
        <f t="shared" si="55"/>
        <v>151.66666666666669</v>
      </c>
      <c r="AD35" s="60">
        <f t="shared" si="56"/>
        <v>133</v>
      </c>
      <c r="AE35" s="61">
        <f t="shared" si="57"/>
        <v>0.9487072560467058</v>
      </c>
      <c r="AF35" s="107" t="str">
        <f t="shared" si="58"/>
        <v>Point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3:32" ht="13.5" thickBot="1">
      <c r="C36" s="253">
        <v>8</v>
      </c>
      <c r="D36" s="62">
        <f t="shared" si="34"/>
        <v>8</v>
      </c>
      <c r="E36" s="37"/>
      <c r="F36" s="63" t="str">
        <f t="shared" si="35"/>
        <v>alessandra</v>
      </c>
      <c r="G36" s="63" t="str">
        <f t="shared" si="36"/>
        <v>lazzaro</v>
      </c>
      <c r="H36" s="63" t="str">
        <f t="shared" si="37"/>
        <v>sally</v>
      </c>
      <c r="I36" s="37"/>
      <c r="J36" s="37"/>
      <c r="K36" s="115"/>
      <c r="L36" s="117">
        <f t="shared" si="38"/>
        <v>20.333333333333332</v>
      </c>
      <c r="M36" s="32">
        <f t="shared" si="39"/>
        <v>19.333333333333332</v>
      </c>
      <c r="N36" s="32">
        <f t="shared" si="40"/>
        <v>19</v>
      </c>
      <c r="O36" s="120">
        <f t="shared" si="41"/>
        <v>19.333333333333332</v>
      </c>
      <c r="P36" s="117">
        <f t="shared" si="42"/>
        <v>19.333333333333332</v>
      </c>
      <c r="Q36" s="32">
        <f t="shared" si="43"/>
        <v>18.333333333333332</v>
      </c>
      <c r="R36" s="32">
        <f t="shared" si="44"/>
        <v>17.666666666666668</v>
      </c>
      <c r="S36" s="120">
        <f t="shared" si="45"/>
        <v>17.666666666666668</v>
      </c>
      <c r="T36" s="132">
        <f t="shared" si="46"/>
        <v>150.99999999999997</v>
      </c>
      <c r="U36" s="117">
        <f t="shared" si="47"/>
        <v>0</v>
      </c>
      <c r="V36" s="32">
        <f t="shared" si="48"/>
        <v>0</v>
      </c>
      <c r="W36" s="32">
        <f t="shared" si="49"/>
        <v>0</v>
      </c>
      <c r="X36" s="32">
        <f t="shared" si="50"/>
        <v>0</v>
      </c>
      <c r="Y36" s="32">
        <f t="shared" si="51"/>
        <v>0</v>
      </c>
      <c r="Z36" s="120">
        <f t="shared" si="52"/>
        <v>0</v>
      </c>
      <c r="AA36" s="124" t="str">
        <f t="shared" si="53"/>
        <v>-</v>
      </c>
      <c r="AB36" s="122">
        <f t="shared" si="54"/>
        <v>0</v>
      </c>
      <c r="AC36" s="255">
        <f t="shared" si="55"/>
        <v>150.99999999999997</v>
      </c>
      <c r="AD36" s="60">
        <f t="shared" si="56"/>
        <v>138</v>
      </c>
      <c r="AE36" s="61">
        <f t="shared" si="57"/>
        <v>0.9445371142618848</v>
      </c>
      <c r="AF36" s="107" t="str">
        <f t="shared" si="58"/>
        <v>Point</v>
      </c>
    </row>
    <row r="37" spans="3:32" ht="13.5" thickBot="1">
      <c r="C37" s="253">
        <v>9</v>
      </c>
      <c r="D37" s="62">
        <f t="shared" si="34"/>
        <v>9</v>
      </c>
      <c r="E37" s="37"/>
      <c r="F37" s="63" t="str">
        <f t="shared" si="35"/>
        <v>marianne </v>
      </c>
      <c r="G37" s="63" t="str">
        <f t="shared" si="36"/>
        <v>mass</v>
      </c>
      <c r="H37" s="63" t="str">
        <f t="shared" si="37"/>
        <v>josephine</v>
      </c>
      <c r="I37" s="37"/>
      <c r="J37" s="37"/>
      <c r="K37" s="115"/>
      <c r="L37" s="117">
        <f t="shared" si="38"/>
        <v>19</v>
      </c>
      <c r="M37" s="32">
        <f t="shared" si="39"/>
        <v>19</v>
      </c>
      <c r="N37" s="32">
        <f t="shared" si="40"/>
        <v>23.333333333333332</v>
      </c>
      <c r="O37" s="120">
        <f t="shared" si="41"/>
        <v>17.666666666666668</v>
      </c>
      <c r="P37" s="117">
        <f t="shared" si="42"/>
        <v>18</v>
      </c>
      <c r="Q37" s="32">
        <f t="shared" si="43"/>
        <v>17.333333333333332</v>
      </c>
      <c r="R37" s="32">
        <f t="shared" si="44"/>
        <v>18.333333333333332</v>
      </c>
      <c r="S37" s="120">
        <f t="shared" si="45"/>
        <v>18.333333333333332</v>
      </c>
      <c r="T37" s="132">
        <f t="shared" si="46"/>
        <v>151</v>
      </c>
      <c r="U37" s="117">
        <f t="shared" si="47"/>
        <v>0.09999999999999999</v>
      </c>
      <c r="V37" s="32">
        <f t="shared" si="48"/>
        <v>0</v>
      </c>
      <c r="W37" s="32">
        <f t="shared" si="49"/>
        <v>0</v>
      </c>
      <c r="X37" s="32">
        <f t="shared" si="50"/>
        <v>0</v>
      </c>
      <c r="Y37" s="32">
        <f t="shared" si="51"/>
        <v>0</v>
      </c>
      <c r="Z37" s="120">
        <f t="shared" si="52"/>
        <v>0</v>
      </c>
      <c r="AA37" s="124" t="str">
        <f t="shared" si="53"/>
        <v>-</v>
      </c>
      <c r="AB37" s="122">
        <f t="shared" si="54"/>
        <v>0.09999999999999999</v>
      </c>
      <c r="AC37" s="255">
        <f t="shared" si="55"/>
        <v>150.9</v>
      </c>
      <c r="AD37" s="60">
        <f t="shared" si="56"/>
        <v>127</v>
      </c>
      <c r="AE37" s="61">
        <f t="shared" si="57"/>
        <v>0.9439115929941619</v>
      </c>
      <c r="AF37" s="107" t="str">
        <f t="shared" si="58"/>
        <v>Point</v>
      </c>
    </row>
    <row r="38" spans="3:32" ht="13.5" thickBot="1">
      <c r="C38" s="253">
        <v>10</v>
      </c>
      <c r="D38" s="62">
        <f aca="true" t="shared" si="59" ref="D38:D44">IF(AA38="-",INDEX(DV$1:DV$23,MATCH(C38,$DW$1:$DW$23,0)),AA38)</f>
        <v>10</v>
      </c>
      <c r="E38" s="37"/>
      <c r="F38" s="63" t="str">
        <f aca="true" t="shared" si="60" ref="F38:F44">INDEX(F$1:F$23,MATCH(C38,$DW$1:$DW$23,0))</f>
        <v>valentina</v>
      </c>
      <c r="G38" s="63" t="str">
        <f aca="true" t="shared" si="61" ref="G38:G44">INDEX(G$1:G$23,MATCH(C38,$DW$1:$DW$23,0))</f>
        <v>mazzuccato</v>
      </c>
      <c r="H38" s="63" t="str">
        <f aca="true" t="shared" si="62" ref="H38:H44">INDEX(H$1:H$23,MATCH(C38,$DW$1:$DW$23,0))</f>
        <v>bruce</v>
      </c>
      <c r="I38" s="37"/>
      <c r="J38" s="37"/>
      <c r="K38" s="115"/>
      <c r="L38" s="117">
        <f aca="true" t="shared" si="63" ref="L38:L44">INDEX(P$1:P$23,MATCH(C38,$DW$1:$DW$23,0))</f>
        <v>18.666666666666668</v>
      </c>
      <c r="M38" s="32">
        <f aca="true" t="shared" si="64" ref="M38:M44">INDEX(U$1:U$23,MATCH(C38,$DW$1:$DW$23,0))</f>
        <v>19</v>
      </c>
      <c r="N38" s="32">
        <f aca="true" t="shared" si="65" ref="N38:N44">INDEX(Z$1:Z$23,MATCH(C38,$DW$1:$DW$23,0))</f>
        <v>20.666666666666668</v>
      </c>
      <c r="O38" s="120">
        <f aca="true" t="shared" si="66" ref="O38:O44">INDEX(AE$1:AE$23,MATCH(C38,$DW$1:$DW$23,0))</f>
        <v>20.333333333333332</v>
      </c>
      <c r="P38" s="117">
        <f aca="true" t="shared" si="67" ref="P38:P44">INDEX(AJ$1:AJ$23,MATCH(C38,$DW$1:$DW$23,0))</f>
        <v>18.333333333333332</v>
      </c>
      <c r="Q38" s="32">
        <f aca="true" t="shared" si="68" ref="Q38:Q44">INDEX(AO$1:AO$23,MATCH(C38,$DW$1:$DW$23,0))</f>
        <v>18.333333333333332</v>
      </c>
      <c r="R38" s="32">
        <f aca="true" t="shared" si="69" ref="R38:R44">INDEX(AT$1:AT$23,MATCH(C38,$DW$1:$DW$23,0))</f>
        <v>17.666666666666668</v>
      </c>
      <c r="S38" s="120">
        <f aca="true" t="shared" si="70" ref="S38:S44">INDEX(AY$1:AY$23,MATCH(C38,$DW$1:$DW$23,0))</f>
        <v>17.666666666666668</v>
      </c>
      <c r="T38" s="132">
        <f aca="true" t="shared" si="71" ref="T38:T44">INDEX(AZ$1:AZ$23,MATCH(C38,$DW$1:$DW$23,0))</f>
        <v>150.66666666666666</v>
      </c>
      <c r="U38" s="117">
        <f aca="true" t="shared" si="72" ref="U38:U44">INDEX(BE$1:BE$23,MATCH(C38,$DW$1:$DW$23,0))</f>
        <v>0</v>
      </c>
      <c r="V38" s="32">
        <f aca="true" t="shared" si="73" ref="V38:V44">INDEX(BJ$1:BJ$65536,MATCH(C38,$DW:$DW,0))</f>
        <v>0</v>
      </c>
      <c r="W38" s="32">
        <f aca="true" t="shared" si="74" ref="W38:W44">INDEX(BO$1:BO$23,MATCH(C38,$DW$1:$DW$23,0))</f>
        <v>0</v>
      </c>
      <c r="X38" s="32">
        <f aca="true" t="shared" si="75" ref="X38:X44">INDEX(BT$1:BT$23,MATCH(C38,$DW$1:$DW$23,0))</f>
        <v>0</v>
      </c>
      <c r="Y38" s="32">
        <f aca="true" t="shared" si="76" ref="Y38:Y44">INDEX(BY$1:BY$23,MATCH(C38,$DW$1:$DW$23,0))</f>
        <v>0</v>
      </c>
      <c r="Z38" s="120">
        <f aca="true" t="shared" si="77" ref="Z38:Z44">INDEX(CD$1:CD$23,MATCH(C38,$DW$1:$DW$23,0))</f>
        <v>0</v>
      </c>
      <c r="AA38" s="124" t="str">
        <f aca="true" t="shared" si="78" ref="AA38:AA44">INDEX(DY$1:DY$23,MATCH(C38,$DW$1:$DW$23,0))</f>
        <v>-</v>
      </c>
      <c r="AB38" s="122">
        <f aca="true" t="shared" si="79" ref="AB38:AB44">INDEX(DH$1:DH$23,MATCH(C38,$DW$1:$DW$23,0))</f>
        <v>0</v>
      </c>
      <c r="AC38" s="255">
        <f aca="true" t="shared" si="80" ref="AC38:AC44">INDEX(DI$1:DI$23,MATCH(C38,$DW$1:$DW$23,0))</f>
        <v>150.66666666666666</v>
      </c>
      <c r="AD38" s="60">
        <f aca="true" t="shared" si="81" ref="AD38:AD44">INDEX(D$1:D$23,MATCH(C38,$DW$1:$DW$23,0))</f>
        <v>132</v>
      </c>
      <c r="AE38" s="61">
        <f aca="true" t="shared" si="82" ref="AE38:AE44">INDEX(DX$1:DX$23,MATCH(C38,$DW$1:$DW$23,0))</f>
        <v>0.9424520433694746</v>
      </c>
      <c r="AF38" s="107" t="str">
        <f aca="true" t="shared" si="83" ref="AF38:AF44">IF(AC38&gt;=150,"Point","-")</f>
        <v>Point</v>
      </c>
    </row>
    <row r="39" spans="3:32" ht="13.5" thickBot="1">
      <c r="C39" s="253">
        <v>11</v>
      </c>
      <c r="D39" s="62">
        <f t="shared" si="59"/>
        <v>11</v>
      </c>
      <c r="E39" s="37"/>
      <c r="F39" s="63" t="str">
        <f t="shared" si="60"/>
        <v>beorn</v>
      </c>
      <c r="G39" s="63" t="str">
        <f t="shared" si="61"/>
        <v>bonfanti</v>
      </c>
      <c r="H39" s="63" t="str">
        <f t="shared" si="62"/>
        <v>thil</v>
      </c>
      <c r="I39" s="37"/>
      <c r="J39" s="37"/>
      <c r="K39" s="115"/>
      <c r="L39" s="117">
        <f t="shared" si="63"/>
        <v>17.666666666666668</v>
      </c>
      <c r="M39" s="32">
        <f t="shared" si="64"/>
        <v>17</v>
      </c>
      <c r="N39" s="32">
        <f t="shared" si="65"/>
        <v>20</v>
      </c>
      <c r="O39" s="120">
        <f t="shared" si="66"/>
        <v>20</v>
      </c>
      <c r="P39" s="117">
        <f t="shared" si="67"/>
        <v>17.666666666666668</v>
      </c>
      <c r="Q39" s="32">
        <f t="shared" si="68"/>
        <v>18.333333333333332</v>
      </c>
      <c r="R39" s="32">
        <f t="shared" si="69"/>
        <v>19.333333333333332</v>
      </c>
      <c r="S39" s="120">
        <f t="shared" si="70"/>
        <v>19.333333333333332</v>
      </c>
      <c r="T39" s="132">
        <f t="shared" si="71"/>
        <v>149.33333333333334</v>
      </c>
      <c r="U39" s="117">
        <f t="shared" si="72"/>
        <v>0</v>
      </c>
      <c r="V39" s="32">
        <f t="shared" si="73"/>
        <v>0</v>
      </c>
      <c r="W39" s="32">
        <f t="shared" si="74"/>
        <v>0</v>
      </c>
      <c r="X39" s="32">
        <f t="shared" si="75"/>
        <v>0</v>
      </c>
      <c r="Y39" s="32">
        <f t="shared" si="76"/>
        <v>0</v>
      </c>
      <c r="Z39" s="120">
        <f t="shared" si="77"/>
        <v>0</v>
      </c>
      <c r="AA39" s="124" t="str">
        <f t="shared" si="78"/>
        <v>-</v>
      </c>
      <c r="AB39" s="122">
        <f t="shared" si="79"/>
        <v>0</v>
      </c>
      <c r="AC39" s="255">
        <f t="shared" si="80"/>
        <v>149.33333333333334</v>
      </c>
      <c r="AD39" s="60">
        <f t="shared" si="81"/>
        <v>135</v>
      </c>
      <c r="AE39" s="61">
        <f t="shared" si="82"/>
        <v>0.9341117597998334</v>
      </c>
      <c r="AF39" s="107" t="str">
        <f t="shared" si="83"/>
        <v>-</v>
      </c>
    </row>
    <row r="40" spans="3:32" ht="13.5" thickBot="1">
      <c r="C40" s="253">
        <v>12</v>
      </c>
      <c r="D40" s="62">
        <f t="shared" si="59"/>
        <v>12</v>
      </c>
      <c r="E40" s="37"/>
      <c r="F40" s="63" t="str">
        <f t="shared" si="60"/>
        <v>carlotta</v>
      </c>
      <c r="G40" s="63" t="str">
        <f t="shared" si="61"/>
        <v>tiberi</v>
      </c>
      <c r="H40" s="63" t="str">
        <f t="shared" si="62"/>
        <v>lara</v>
      </c>
      <c r="I40" s="37"/>
      <c r="J40" s="37"/>
      <c r="K40" s="115"/>
      <c r="L40" s="117">
        <f t="shared" si="63"/>
        <v>20.333333333333332</v>
      </c>
      <c r="M40" s="32">
        <f t="shared" si="64"/>
        <v>18</v>
      </c>
      <c r="N40" s="32">
        <f t="shared" si="65"/>
        <v>19.666666666666668</v>
      </c>
      <c r="O40" s="120">
        <f t="shared" si="66"/>
        <v>17.666666666666668</v>
      </c>
      <c r="P40" s="117">
        <f t="shared" si="67"/>
        <v>18</v>
      </c>
      <c r="Q40" s="32">
        <f t="shared" si="68"/>
        <v>19</v>
      </c>
      <c r="R40" s="32">
        <f t="shared" si="69"/>
        <v>18.333333333333332</v>
      </c>
      <c r="S40" s="120">
        <f t="shared" si="70"/>
        <v>18</v>
      </c>
      <c r="T40" s="132">
        <f t="shared" si="71"/>
        <v>149</v>
      </c>
      <c r="U40" s="117">
        <f t="shared" si="72"/>
        <v>0.7999999999999999</v>
      </c>
      <c r="V40" s="32">
        <f t="shared" si="73"/>
        <v>0</v>
      </c>
      <c r="W40" s="32">
        <f t="shared" si="74"/>
        <v>0</v>
      </c>
      <c r="X40" s="32">
        <f t="shared" si="75"/>
        <v>0</v>
      </c>
      <c r="Y40" s="32">
        <f t="shared" si="76"/>
        <v>0</v>
      </c>
      <c r="Z40" s="120">
        <f t="shared" si="77"/>
        <v>0</v>
      </c>
      <c r="AA40" s="124" t="str">
        <f t="shared" si="78"/>
        <v>-</v>
      </c>
      <c r="AB40" s="122">
        <f t="shared" si="79"/>
        <v>0.7999999999999999</v>
      </c>
      <c r="AC40" s="255">
        <f t="shared" si="80"/>
        <v>148.2</v>
      </c>
      <c r="AD40" s="60">
        <f t="shared" si="81"/>
        <v>140</v>
      </c>
      <c r="AE40" s="61">
        <f t="shared" si="82"/>
        <v>0.9270225187656381</v>
      </c>
      <c r="AF40" s="107" t="str">
        <f t="shared" si="83"/>
        <v>-</v>
      </c>
    </row>
    <row r="41" spans="3:32" ht="13.5" thickBot="1">
      <c r="C41" s="253">
        <v>13</v>
      </c>
      <c r="D41" s="62">
        <f t="shared" si="59"/>
        <v>13</v>
      </c>
      <c r="E41" s="37"/>
      <c r="F41" s="63" t="str">
        <f t="shared" si="60"/>
        <v>susanna</v>
      </c>
      <c r="G41" s="63" t="str">
        <f t="shared" si="61"/>
        <v>fassola</v>
      </c>
      <c r="H41" s="63" t="str">
        <f t="shared" si="62"/>
        <v>my dream</v>
      </c>
      <c r="I41" s="37"/>
      <c r="J41" s="37"/>
      <c r="K41" s="115"/>
      <c r="L41" s="117">
        <f t="shared" si="63"/>
        <v>19.333333333333332</v>
      </c>
      <c r="M41" s="32">
        <f t="shared" si="64"/>
        <v>18.333333333333332</v>
      </c>
      <c r="N41" s="32">
        <f t="shared" si="65"/>
        <v>20.333333333333332</v>
      </c>
      <c r="O41" s="120">
        <f t="shared" si="66"/>
        <v>19</v>
      </c>
      <c r="P41" s="117">
        <f t="shared" si="67"/>
        <v>18.666666666666668</v>
      </c>
      <c r="Q41" s="32">
        <f t="shared" si="68"/>
        <v>18</v>
      </c>
      <c r="R41" s="32">
        <f t="shared" si="69"/>
        <v>17</v>
      </c>
      <c r="S41" s="120">
        <f t="shared" si="70"/>
        <v>16.666666666666668</v>
      </c>
      <c r="T41" s="132">
        <f t="shared" si="71"/>
        <v>147.33333333333334</v>
      </c>
      <c r="U41" s="117">
        <f t="shared" si="72"/>
        <v>0.7999999999999999</v>
      </c>
      <c r="V41" s="32">
        <f t="shared" si="73"/>
        <v>0</v>
      </c>
      <c r="W41" s="32">
        <f t="shared" si="74"/>
        <v>0</v>
      </c>
      <c r="X41" s="32">
        <f t="shared" si="75"/>
        <v>0</v>
      </c>
      <c r="Y41" s="32">
        <f t="shared" si="76"/>
        <v>0</v>
      </c>
      <c r="Z41" s="120">
        <f t="shared" si="77"/>
        <v>0</v>
      </c>
      <c r="AA41" s="124" t="str">
        <f t="shared" si="78"/>
        <v>-</v>
      </c>
      <c r="AB41" s="122">
        <f t="shared" si="79"/>
        <v>0.7999999999999999</v>
      </c>
      <c r="AC41" s="255">
        <f t="shared" si="80"/>
        <v>146.53333333333333</v>
      </c>
      <c r="AD41" s="60">
        <f t="shared" si="81"/>
        <v>129</v>
      </c>
      <c r="AE41" s="61">
        <f t="shared" si="82"/>
        <v>0.9165971643035864</v>
      </c>
      <c r="AF41" s="107" t="str">
        <f t="shared" si="83"/>
        <v>-</v>
      </c>
    </row>
    <row r="42" spans="3:32" ht="13.5" thickBot="1">
      <c r="C42" s="253">
        <v>14</v>
      </c>
      <c r="D42" s="62">
        <f t="shared" si="59"/>
        <v>14</v>
      </c>
      <c r="E42" s="37"/>
      <c r="F42" s="63" t="str">
        <f t="shared" si="60"/>
        <v>barbara</v>
      </c>
      <c r="G42" s="63" t="str">
        <f t="shared" si="61"/>
        <v>nicolini</v>
      </c>
      <c r="H42" s="63" t="str">
        <f t="shared" si="62"/>
        <v>fly</v>
      </c>
      <c r="I42" s="37"/>
      <c r="J42" s="37"/>
      <c r="K42" s="115"/>
      <c r="L42" s="117">
        <f t="shared" si="63"/>
        <v>17.333333333333332</v>
      </c>
      <c r="M42" s="32">
        <f t="shared" si="64"/>
        <v>18.666666666666668</v>
      </c>
      <c r="N42" s="32">
        <f t="shared" si="65"/>
        <v>20.333333333333332</v>
      </c>
      <c r="O42" s="120">
        <f t="shared" si="66"/>
        <v>19</v>
      </c>
      <c r="P42" s="117">
        <f t="shared" si="67"/>
        <v>18</v>
      </c>
      <c r="Q42" s="32">
        <f t="shared" si="68"/>
        <v>17</v>
      </c>
      <c r="R42" s="32">
        <f t="shared" si="69"/>
        <v>18</v>
      </c>
      <c r="S42" s="120">
        <f t="shared" si="70"/>
        <v>17.666666666666668</v>
      </c>
      <c r="T42" s="132">
        <f t="shared" si="71"/>
        <v>145.99999999999997</v>
      </c>
      <c r="U42" s="117">
        <f t="shared" si="72"/>
        <v>0.39999999999999997</v>
      </c>
      <c r="V42" s="32">
        <f t="shared" si="73"/>
        <v>0</v>
      </c>
      <c r="W42" s="32">
        <f t="shared" si="74"/>
        <v>0</v>
      </c>
      <c r="X42" s="32">
        <f t="shared" si="75"/>
        <v>0</v>
      </c>
      <c r="Y42" s="32">
        <f t="shared" si="76"/>
        <v>0</v>
      </c>
      <c r="Z42" s="120">
        <f t="shared" si="77"/>
        <v>1.6666666666666667</v>
      </c>
      <c r="AA42" s="124" t="str">
        <f t="shared" si="78"/>
        <v>-</v>
      </c>
      <c r="AB42" s="122">
        <f t="shared" si="79"/>
        <v>2.066666666666667</v>
      </c>
      <c r="AC42" s="255">
        <f t="shared" si="80"/>
        <v>143.9333333333333</v>
      </c>
      <c r="AD42" s="60">
        <f t="shared" si="81"/>
        <v>128</v>
      </c>
      <c r="AE42" s="61">
        <f t="shared" si="82"/>
        <v>0.9003336113427857</v>
      </c>
      <c r="AF42" s="107" t="str">
        <f t="shared" si="83"/>
        <v>-</v>
      </c>
    </row>
    <row r="43" spans="3:32" ht="13.5" thickBot="1">
      <c r="C43" s="253">
        <v>15</v>
      </c>
      <c r="D43" s="62">
        <f t="shared" si="59"/>
        <v>15</v>
      </c>
      <c r="E43" s="37"/>
      <c r="F43" s="63" t="str">
        <f t="shared" si="60"/>
        <v>gioia</v>
      </c>
      <c r="G43" s="63" t="str">
        <f t="shared" si="61"/>
        <v>rossi</v>
      </c>
      <c r="H43" s="63" t="str">
        <f t="shared" si="62"/>
        <v>remus</v>
      </c>
      <c r="I43" s="37"/>
      <c r="J43" s="37"/>
      <c r="K43" s="115"/>
      <c r="L43" s="117">
        <f t="shared" si="63"/>
        <v>17.666666666666668</v>
      </c>
      <c r="M43" s="32">
        <f t="shared" si="64"/>
        <v>18.333333333333332</v>
      </c>
      <c r="N43" s="32">
        <f t="shared" si="65"/>
        <v>20.333333333333332</v>
      </c>
      <c r="O43" s="120">
        <f t="shared" si="66"/>
        <v>17.333333333333332</v>
      </c>
      <c r="P43" s="117">
        <f t="shared" si="67"/>
        <v>16.666666666666668</v>
      </c>
      <c r="Q43" s="32">
        <f t="shared" si="68"/>
        <v>17</v>
      </c>
      <c r="R43" s="32">
        <f t="shared" si="69"/>
        <v>17.333333333333332</v>
      </c>
      <c r="S43" s="120">
        <f t="shared" si="70"/>
        <v>17</v>
      </c>
      <c r="T43" s="132">
        <f t="shared" si="71"/>
        <v>141.66666666666666</v>
      </c>
      <c r="U43" s="117">
        <f t="shared" si="72"/>
        <v>0</v>
      </c>
      <c r="V43" s="32">
        <f t="shared" si="73"/>
        <v>0</v>
      </c>
      <c r="W43" s="32">
        <f t="shared" si="74"/>
        <v>0</v>
      </c>
      <c r="X43" s="32">
        <f t="shared" si="75"/>
        <v>0</v>
      </c>
      <c r="Y43" s="32">
        <f t="shared" si="76"/>
        <v>0</v>
      </c>
      <c r="Z43" s="120">
        <f t="shared" si="77"/>
        <v>0</v>
      </c>
      <c r="AA43" s="124" t="str">
        <f t="shared" si="78"/>
        <v>-</v>
      </c>
      <c r="AB43" s="122">
        <f t="shared" si="79"/>
        <v>0</v>
      </c>
      <c r="AC43" s="255">
        <f t="shared" si="80"/>
        <v>141.66666666666666</v>
      </c>
      <c r="AD43" s="60">
        <f t="shared" si="81"/>
        <v>136</v>
      </c>
      <c r="AE43" s="61">
        <f t="shared" si="82"/>
        <v>0.8861551292743954</v>
      </c>
      <c r="AF43" s="107" t="str">
        <f t="shared" si="83"/>
        <v>-</v>
      </c>
    </row>
    <row r="44" spans="3:32" ht="13.5" thickBot="1">
      <c r="C44" s="253">
        <v>16</v>
      </c>
      <c r="D44" s="62">
        <f t="shared" si="59"/>
        <v>16</v>
      </c>
      <c r="E44" s="37"/>
      <c r="F44" s="63" t="str">
        <f t="shared" si="60"/>
        <v>loredana</v>
      </c>
      <c r="G44" s="63" t="str">
        <f t="shared" si="61"/>
        <v>benedetti</v>
      </c>
      <c r="H44" s="63" t="str">
        <f t="shared" si="62"/>
        <v>iris</v>
      </c>
      <c r="I44" s="37"/>
      <c r="J44" s="37"/>
      <c r="K44" s="115"/>
      <c r="L44" s="117">
        <f t="shared" si="63"/>
        <v>15.333333333333334</v>
      </c>
      <c r="M44" s="32">
        <f t="shared" si="64"/>
        <v>15.333333333333334</v>
      </c>
      <c r="N44" s="32">
        <f t="shared" si="65"/>
        <v>18.666666666666668</v>
      </c>
      <c r="O44" s="120">
        <f t="shared" si="66"/>
        <v>16.333333333333332</v>
      </c>
      <c r="P44" s="117">
        <f t="shared" si="67"/>
        <v>14.333333333333334</v>
      </c>
      <c r="Q44" s="32">
        <f t="shared" si="68"/>
        <v>14.666666666666666</v>
      </c>
      <c r="R44" s="32">
        <f t="shared" si="69"/>
        <v>15.333333333333334</v>
      </c>
      <c r="S44" s="120">
        <f t="shared" si="70"/>
        <v>15</v>
      </c>
      <c r="T44" s="132">
        <f t="shared" si="71"/>
        <v>125</v>
      </c>
      <c r="U44" s="117">
        <f t="shared" si="72"/>
        <v>0</v>
      </c>
      <c r="V44" s="32">
        <f t="shared" si="73"/>
        <v>0</v>
      </c>
      <c r="W44" s="32">
        <f t="shared" si="74"/>
        <v>0</v>
      </c>
      <c r="X44" s="32">
        <f t="shared" si="75"/>
        <v>0</v>
      </c>
      <c r="Y44" s="32">
        <f t="shared" si="76"/>
        <v>0</v>
      </c>
      <c r="Z44" s="120">
        <f t="shared" si="77"/>
        <v>0</v>
      </c>
      <c r="AA44" s="124" t="str">
        <f t="shared" si="78"/>
        <v>-</v>
      </c>
      <c r="AB44" s="122">
        <f t="shared" si="79"/>
        <v>0</v>
      </c>
      <c r="AC44" s="255">
        <f t="shared" si="80"/>
        <v>125</v>
      </c>
      <c r="AD44" s="60">
        <f t="shared" si="81"/>
        <v>134</v>
      </c>
      <c r="AE44" s="61">
        <f t="shared" si="82"/>
        <v>0.7819015846538784</v>
      </c>
      <c r="AF44" s="107" t="str">
        <f t="shared" si="83"/>
        <v>-</v>
      </c>
    </row>
    <row r="45" spans="3:32" ht="13.5" thickBot="1">
      <c r="C45" s="253">
        <v>17</v>
      </c>
      <c r="D45" s="62" t="e">
        <f>IF(AA45="-",INDEX(DV$1:DV$23,MATCH(C45,$DW$1:$DW$23,0)),AA45)</f>
        <v>#N/A</v>
      </c>
      <c r="E45" s="37"/>
      <c r="F45" s="63" t="e">
        <f>INDEX(F$1:F$23,MATCH(C45,$DW$1:$DW$23,0))</f>
        <v>#N/A</v>
      </c>
      <c r="G45" s="63" t="e">
        <f>INDEX(G$1:G$23,MATCH(C45,$DW$1:$DW$23,0))</f>
        <v>#N/A</v>
      </c>
      <c r="H45" s="63" t="e">
        <f>INDEX(H$1:H$23,MATCH(C45,$DW$1:$DW$23,0))</f>
        <v>#N/A</v>
      </c>
      <c r="I45" s="37"/>
      <c r="J45" s="37"/>
      <c r="K45" s="115"/>
      <c r="L45" s="117" t="e">
        <f>INDEX(P$1:P$23,MATCH(C45,$DW$1:$DW$23,0))</f>
        <v>#N/A</v>
      </c>
      <c r="M45" s="32" t="e">
        <f>INDEX(U$1:U$23,MATCH(C45,$DW$1:$DW$23,0))</f>
        <v>#N/A</v>
      </c>
      <c r="N45" s="32" t="e">
        <f>INDEX(Z$1:Z$23,MATCH(C45,$DW$1:$DW$23,0))</f>
        <v>#N/A</v>
      </c>
      <c r="O45" s="120" t="e">
        <f>INDEX(AE$1:AE$23,MATCH(C45,$DW$1:$DW$23,0))</f>
        <v>#N/A</v>
      </c>
      <c r="P45" s="117" t="e">
        <f>INDEX(AJ$1:AJ$23,MATCH(C45,$DW$1:$DW$23,0))</f>
        <v>#N/A</v>
      </c>
      <c r="Q45" s="32" t="e">
        <f>INDEX(AO$1:AO$23,MATCH(C45,$DW$1:$DW$23,0))</f>
        <v>#N/A</v>
      </c>
      <c r="R45" s="32" t="e">
        <f>INDEX(AT$1:AT$23,MATCH(C45,$DW$1:$DW$23,0))</f>
        <v>#N/A</v>
      </c>
      <c r="S45" s="120" t="e">
        <f>INDEX(AY$1:AY$23,MATCH(C45,$DW$1:$DW$23,0))</f>
        <v>#N/A</v>
      </c>
      <c r="T45" s="132" t="e">
        <f>INDEX(AZ$1:AZ$23,MATCH(C45,$DW$1:$DW$23,0))</f>
        <v>#N/A</v>
      </c>
      <c r="U45" s="117" t="e">
        <f>INDEX(BE$1:BE$23,MATCH(C45,$DW$1:$DW$23,0))</f>
        <v>#N/A</v>
      </c>
      <c r="V45" s="32" t="e">
        <f>INDEX(BJ:BJ,MATCH(C45,$DW:$DW,0))</f>
        <v>#N/A</v>
      </c>
      <c r="W45" s="32" t="e">
        <f>INDEX(BO$1:BO$23,MATCH(C45,$DW$1:$DW$23,0))</f>
        <v>#N/A</v>
      </c>
      <c r="X45" s="32" t="e">
        <f>INDEX(BT$1:BT$23,MATCH(C45,$DW$1:$DW$23,0))</f>
        <v>#N/A</v>
      </c>
      <c r="Y45" s="32" t="e">
        <f>INDEX(BY$1:BY$23,MATCH(C45,$DW$1:$DW$23,0))</f>
        <v>#N/A</v>
      </c>
      <c r="Z45" s="120" t="e">
        <f>INDEX(CD$1:CD$23,MATCH(C45,$DW$1:$DW$23,0))</f>
        <v>#N/A</v>
      </c>
      <c r="AA45" s="124" t="e">
        <f>INDEX(DY$1:DY$23,MATCH(C45,$DW$1:$DW$23,0))</f>
        <v>#N/A</v>
      </c>
      <c r="AB45" s="122" t="e">
        <f>INDEX(DH$1:DH$23,MATCH(C45,$DW$1:$DW$23,0))</f>
        <v>#N/A</v>
      </c>
      <c r="AC45" s="255" t="e">
        <f>INDEX(DI$1:DI$23,MATCH(C45,$DW$1:$DW$23,0))</f>
        <v>#N/A</v>
      </c>
      <c r="AD45" s="60" t="e">
        <f>INDEX(D$1:D$23,MATCH(C45,$DW$1:$DW$23,0))</f>
        <v>#N/A</v>
      </c>
      <c r="AE45" s="61" t="e">
        <f>INDEX(DX$1:DX$23,MATCH(C45,$DW$1:$DW$23,0))</f>
        <v>#N/A</v>
      </c>
      <c r="AF45" s="107" t="e">
        <f>IF(AC45&gt;=150,"Point","-")</f>
        <v>#N/A</v>
      </c>
    </row>
    <row r="46" spans="3:32" ht="12.75">
      <c r="C46" s="253">
        <v>18</v>
      </c>
      <c r="D46" s="62" t="e">
        <f>IF(AA46="-",INDEX(DV$1:DV$23,MATCH(C46,$DW$1:$DW$23,0)),AA46)</f>
        <v>#N/A</v>
      </c>
      <c r="E46" s="37"/>
      <c r="F46" s="63" t="e">
        <f>INDEX(F$1:F$23,MATCH(C46,$DW$1:$DW$23,0))</f>
        <v>#N/A</v>
      </c>
      <c r="G46" s="63" t="e">
        <f>INDEX(G$1:G$23,MATCH(C46,$DW$1:$DW$23,0))</f>
        <v>#N/A</v>
      </c>
      <c r="H46" s="63" t="e">
        <f>INDEX(H$1:H$23,MATCH(C46,$DW$1:$DW$23,0))</f>
        <v>#N/A</v>
      </c>
      <c r="I46" s="37"/>
      <c r="J46" s="37"/>
      <c r="K46" s="115"/>
      <c r="L46" s="117" t="e">
        <f>INDEX(P$1:P$23,MATCH(C46,$DW$1:$DW$23,0))</f>
        <v>#N/A</v>
      </c>
      <c r="M46" s="32" t="e">
        <f>INDEX(U$1:U$23,MATCH(C46,$DW$1:$DW$23,0))</f>
        <v>#N/A</v>
      </c>
      <c r="N46" s="32" t="e">
        <f>INDEX(Z$1:Z$23,MATCH(C46,$DW$1:$DW$23,0))</f>
        <v>#N/A</v>
      </c>
      <c r="O46" s="120" t="e">
        <f>INDEX(AE$1:AE$23,MATCH(C46,$DW$1:$DW$23,0))</f>
        <v>#N/A</v>
      </c>
      <c r="P46" s="117" t="e">
        <f>INDEX(AJ$1:AJ$23,MATCH(C46,$DW$1:$DW$23,0))</f>
        <v>#N/A</v>
      </c>
      <c r="Q46" s="32" t="e">
        <f>INDEX(AO$1:AO$23,MATCH(C46,$DW$1:$DW$23,0))</f>
        <v>#N/A</v>
      </c>
      <c r="R46" s="32" t="e">
        <f>INDEX(AT$1:AT$23,MATCH(C46,$DW$1:$DW$23,0))</f>
        <v>#N/A</v>
      </c>
      <c r="S46" s="120" t="e">
        <f>INDEX(AY$1:AY$23,MATCH(C46,$DW$1:$DW$23,0))</f>
        <v>#N/A</v>
      </c>
      <c r="T46" s="132" t="e">
        <f>INDEX(AZ$1:AZ$23,MATCH(C46,$DW$1:$DW$23,0))</f>
        <v>#N/A</v>
      </c>
      <c r="U46" s="117" t="e">
        <f>INDEX(BE$1:BE$23,MATCH(C46,$DW$1:$DW$23,0))</f>
        <v>#N/A</v>
      </c>
      <c r="V46" s="32" t="e">
        <f>INDEX(BJ:BJ,MATCH(C46,$DW:$DW,0))</f>
        <v>#N/A</v>
      </c>
      <c r="W46" s="32" t="e">
        <f>INDEX(BO$1:BO$23,MATCH(C46,$DW$1:$DW$23,0))</f>
        <v>#N/A</v>
      </c>
      <c r="X46" s="32" t="e">
        <f>INDEX(BT$1:BT$23,MATCH(C46,$DW$1:$DW$23,0))</f>
        <v>#N/A</v>
      </c>
      <c r="Y46" s="32" t="e">
        <f>INDEX(BY$1:BY$23,MATCH(C46,$DW$1:$DW$23,0))</f>
        <v>#N/A</v>
      </c>
      <c r="Z46" s="120" t="e">
        <f>INDEX(CD$1:CD$23,MATCH(C46,$DW$1:$DW$23,0))</f>
        <v>#N/A</v>
      </c>
      <c r="AA46" s="124" t="e">
        <f>INDEX(DY$1:DY$23,MATCH(C46,$DW$1:$DW$23,0))</f>
        <v>#N/A</v>
      </c>
      <c r="AB46" s="122" t="e">
        <f>INDEX(DH$1:DH$23,MATCH(C46,$DW$1:$DW$23,0))</f>
        <v>#N/A</v>
      </c>
      <c r="AC46" s="255" t="e">
        <f>INDEX(DI$1:DI$23,MATCH(C46,$DW$1:$DW$23,0))</f>
        <v>#N/A</v>
      </c>
      <c r="AD46" s="60" t="e">
        <f>INDEX(D$1:D$23,MATCH(C46,$DW$1:$DW$23,0))</f>
        <v>#N/A</v>
      </c>
      <c r="AE46" s="61" t="e">
        <f>INDEX(DX$1:DX$23,MATCH(C46,$DW$1:$DW$23,0))</f>
        <v>#N/A</v>
      </c>
      <c r="AF46" s="107" t="e">
        <f>IF(AC46&gt;=150,"Point","-")</f>
        <v>#N/A</v>
      </c>
    </row>
  </sheetData>
  <sheetProtection password="CF7A" sheet="1" selectLockedCells="1" selectUnlockedCells="1"/>
  <mergeCells count="29"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Z41"/>
  <sheetViews>
    <sheetView zoomScalePageLayoutView="0" workbookViewId="0" topLeftCell="C1">
      <pane xSplit="27840" topLeftCell="BU1" activePane="topLeft" state="split"/>
      <selection pane="topLeft" activeCell="AF29" sqref="AF29:AF40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00390625" style="0" bestFit="1" customWidth="1"/>
    <col min="35" max="35" width="3.7109375" style="0" customWidth="1"/>
    <col min="36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4"/>
      <c r="B1" s="14"/>
      <c r="C1" s="14"/>
      <c r="D1" s="269" t="str">
        <f>classi!B2</f>
        <v>8° CSEN Italian open 2024</v>
      </c>
      <c r="E1" s="270"/>
      <c r="F1" s="270"/>
      <c r="G1" s="270"/>
      <c r="H1" s="271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1:130" ht="13.5" thickBot="1">
      <c r="A2" s="14"/>
      <c r="B2" s="14"/>
      <c r="C2" s="14"/>
      <c r="D2" s="272" t="s">
        <v>80</v>
      </c>
      <c r="E2" s="273"/>
      <c r="F2" s="273"/>
      <c r="G2" s="273"/>
      <c r="H2" s="274"/>
      <c r="I2" s="18"/>
      <c r="J2" s="18"/>
      <c r="K2" s="18"/>
      <c r="L2" s="275" t="s">
        <v>40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  <c r="AF2" s="275" t="s">
        <v>41</v>
      </c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60"/>
      <c r="BA2" s="258" t="s">
        <v>42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1:130" ht="85.5" customHeight="1">
      <c r="A3" s="14"/>
      <c r="B3" s="14"/>
      <c r="C3" s="14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6" t="s">
        <v>26</v>
      </c>
      <c r="M3" s="267"/>
      <c r="N3" s="267"/>
      <c r="O3" s="267"/>
      <c r="P3" s="268"/>
      <c r="Q3" s="266" t="s">
        <v>43</v>
      </c>
      <c r="R3" s="267"/>
      <c r="S3" s="267"/>
      <c r="T3" s="267"/>
      <c r="U3" s="268"/>
      <c r="V3" s="266" t="s">
        <v>44</v>
      </c>
      <c r="W3" s="267"/>
      <c r="X3" s="267"/>
      <c r="Y3" s="267"/>
      <c r="Z3" s="268"/>
      <c r="AA3" s="266" t="s">
        <v>45</v>
      </c>
      <c r="AB3" s="267"/>
      <c r="AC3" s="267"/>
      <c r="AD3" s="267"/>
      <c r="AE3" s="268"/>
      <c r="AF3" s="266" t="s">
        <v>46</v>
      </c>
      <c r="AG3" s="267"/>
      <c r="AH3" s="267"/>
      <c r="AI3" s="267"/>
      <c r="AJ3" s="268"/>
      <c r="AK3" s="266" t="s">
        <v>47</v>
      </c>
      <c r="AL3" s="267"/>
      <c r="AM3" s="267"/>
      <c r="AN3" s="267"/>
      <c r="AO3" s="268"/>
      <c r="AP3" s="266" t="s">
        <v>48</v>
      </c>
      <c r="AQ3" s="267"/>
      <c r="AR3" s="267"/>
      <c r="AS3" s="267"/>
      <c r="AT3" s="268"/>
      <c r="AU3" s="266" t="s">
        <v>49</v>
      </c>
      <c r="AV3" s="267"/>
      <c r="AW3" s="267"/>
      <c r="AX3" s="267"/>
      <c r="AY3" s="268"/>
      <c r="AZ3" s="153" t="s">
        <v>30</v>
      </c>
      <c r="BA3" s="266" t="s">
        <v>51</v>
      </c>
      <c r="BB3" s="267"/>
      <c r="BC3" s="267"/>
      <c r="BD3" s="267"/>
      <c r="BE3" s="268"/>
      <c r="BF3" s="266" t="s">
        <v>52</v>
      </c>
      <c r="BG3" s="267"/>
      <c r="BH3" s="267"/>
      <c r="BI3" s="267"/>
      <c r="BJ3" s="268"/>
      <c r="BK3" s="266" t="s">
        <v>53</v>
      </c>
      <c r="BL3" s="267"/>
      <c r="BM3" s="267"/>
      <c r="BN3" s="267"/>
      <c r="BO3" s="268"/>
      <c r="BP3" s="266" t="s">
        <v>54</v>
      </c>
      <c r="BQ3" s="267"/>
      <c r="BR3" s="267"/>
      <c r="BS3" s="267"/>
      <c r="BT3" s="268"/>
      <c r="BU3" s="266" t="s">
        <v>62</v>
      </c>
      <c r="BV3" s="267"/>
      <c r="BW3" s="267"/>
      <c r="BX3" s="267"/>
      <c r="BY3" s="268"/>
      <c r="BZ3" s="266" t="s">
        <v>63</v>
      </c>
      <c r="CA3" s="267"/>
      <c r="CB3" s="267"/>
      <c r="CC3" s="267"/>
      <c r="CD3" s="267"/>
      <c r="CE3" s="280" t="s">
        <v>64</v>
      </c>
      <c r="CF3" s="267"/>
      <c r="CG3" s="267"/>
      <c r="CH3" s="268"/>
      <c r="CI3" s="266" t="s">
        <v>65</v>
      </c>
      <c r="CJ3" s="267"/>
      <c r="CK3" s="267"/>
      <c r="CL3" s="268"/>
      <c r="CM3" s="266" t="s">
        <v>66</v>
      </c>
      <c r="CN3" s="267"/>
      <c r="CO3" s="267"/>
      <c r="CP3" s="268"/>
      <c r="CQ3" s="266" t="s">
        <v>67</v>
      </c>
      <c r="CR3" s="267"/>
      <c r="CS3" s="267"/>
      <c r="CT3" s="268"/>
      <c r="CU3" s="266" t="s">
        <v>68</v>
      </c>
      <c r="CV3" s="267"/>
      <c r="CW3" s="267"/>
      <c r="CX3" s="268"/>
      <c r="CY3" s="266" t="s">
        <v>69</v>
      </c>
      <c r="CZ3" s="267"/>
      <c r="DA3" s="267"/>
      <c r="DB3" s="279"/>
      <c r="DC3" s="154" t="s">
        <v>31</v>
      </c>
      <c r="DD3" s="267" t="s">
        <v>70</v>
      </c>
      <c r="DE3" s="267"/>
      <c r="DF3" s="267"/>
      <c r="DG3" s="268"/>
      <c r="DH3" s="155" t="s">
        <v>71</v>
      </c>
      <c r="DI3" s="156" t="s">
        <v>59</v>
      </c>
      <c r="DJ3" s="157" t="s">
        <v>72</v>
      </c>
      <c r="DK3" s="98" t="s">
        <v>26</v>
      </c>
      <c r="DL3" s="99" t="s">
        <v>33</v>
      </c>
      <c r="DM3" s="99" t="s">
        <v>32</v>
      </c>
      <c r="DN3" s="94" t="s">
        <v>28</v>
      </c>
      <c r="DO3" s="95" t="s">
        <v>34</v>
      </c>
      <c r="DP3" s="94" t="s">
        <v>32</v>
      </c>
      <c r="DQ3" s="96" t="s">
        <v>27</v>
      </c>
      <c r="DR3" s="96" t="s">
        <v>35</v>
      </c>
      <c r="DS3" s="96" t="s">
        <v>32</v>
      </c>
      <c r="DT3" s="97" t="s">
        <v>29</v>
      </c>
      <c r="DU3" s="97" t="s">
        <v>36</v>
      </c>
      <c r="DV3" s="90" t="s">
        <v>37</v>
      </c>
      <c r="DW3" s="91" t="s">
        <v>38</v>
      </c>
      <c r="DX3" s="92">
        <f>LARGE(DI4:DI23,1)</f>
        <v>0</v>
      </c>
      <c r="DY3" s="93" t="s">
        <v>39</v>
      </c>
      <c r="DZ3" s="14"/>
    </row>
    <row r="4" spans="1:130" ht="12.75">
      <c r="A4" s="14"/>
      <c r="B4" s="14"/>
      <c r="C4" s="14"/>
      <c r="D4" s="21">
        <f>classi!B127</f>
        <v>0</v>
      </c>
      <c r="E4" s="22"/>
      <c r="F4" s="23"/>
      <c r="G4" s="23"/>
      <c r="H4" s="23"/>
      <c r="I4" s="23"/>
      <c r="J4" s="24"/>
      <c r="K4" s="23"/>
      <c r="L4" s="25">
        <v>0</v>
      </c>
      <c r="M4" s="25">
        <v>0</v>
      </c>
      <c r="N4" s="25">
        <v>0</v>
      </c>
      <c r="O4" s="129"/>
      <c r="P4" s="26">
        <f aca="true" t="shared" si="0" ref="P4:P23">AVERAGE(L4:O4)</f>
        <v>0</v>
      </c>
      <c r="Q4" s="25">
        <v>0</v>
      </c>
      <c r="R4" s="25">
        <v>0</v>
      </c>
      <c r="S4" s="25">
        <v>0</v>
      </c>
      <c r="T4" s="129"/>
      <c r="U4" s="26">
        <f aca="true" t="shared" si="1" ref="U4:U23">AVERAGE(Q4:T4)</f>
        <v>0</v>
      </c>
      <c r="V4" s="25">
        <v>0</v>
      </c>
      <c r="W4" s="25">
        <v>0</v>
      </c>
      <c r="X4" s="25">
        <v>0</v>
      </c>
      <c r="Y4" s="129"/>
      <c r="Z4" s="26">
        <f aca="true" t="shared" si="2" ref="Z4:Z23">AVERAGE(V4:Y4)</f>
        <v>0</v>
      </c>
      <c r="AA4" s="25">
        <v>0</v>
      </c>
      <c r="AB4" s="25">
        <v>0</v>
      </c>
      <c r="AC4" s="25">
        <v>0</v>
      </c>
      <c r="AD4" s="129"/>
      <c r="AE4" s="26">
        <f aca="true" t="shared" si="3" ref="AE4:AE23">AVERAGE(AA4:AD4)</f>
        <v>0</v>
      </c>
      <c r="AF4" s="25">
        <v>0</v>
      </c>
      <c r="AG4" s="25">
        <v>0</v>
      </c>
      <c r="AH4" s="25">
        <v>0</v>
      </c>
      <c r="AI4" s="129"/>
      <c r="AJ4" s="26">
        <f aca="true" t="shared" si="4" ref="AJ4:AJ23">AVERAGE(AF4:AI4)</f>
        <v>0</v>
      </c>
      <c r="AK4" s="25">
        <v>0</v>
      </c>
      <c r="AL4" s="25">
        <v>0</v>
      </c>
      <c r="AM4" s="25">
        <v>0</v>
      </c>
      <c r="AN4" s="129"/>
      <c r="AO4" s="26">
        <f aca="true" t="shared" si="5" ref="AO4:AO23">AVERAGE(AK4:AN4)</f>
        <v>0</v>
      </c>
      <c r="AP4" s="25">
        <v>0</v>
      </c>
      <c r="AQ4" s="25">
        <v>0</v>
      </c>
      <c r="AR4" s="25">
        <v>0</v>
      </c>
      <c r="AS4" s="129"/>
      <c r="AT4" s="26">
        <f aca="true" t="shared" si="6" ref="AT4:AT23">AVERAGE(AP4:AS4)</f>
        <v>0</v>
      </c>
      <c r="AU4" s="25">
        <v>0</v>
      </c>
      <c r="AV4" s="25">
        <v>0</v>
      </c>
      <c r="AW4" s="25">
        <v>0</v>
      </c>
      <c r="AX4" s="129"/>
      <c r="AY4" s="26">
        <f aca="true" t="shared" si="7" ref="AY4:AY23">AVERAGE(AU4:AX4)</f>
        <v>0</v>
      </c>
      <c r="AZ4" s="27">
        <f aca="true" t="shared" si="8" ref="AZ4:AZ23">P4+U4+Z4+AE4+AJ4+AO4+AT4+AY4</f>
        <v>0</v>
      </c>
      <c r="BA4" s="28">
        <v>0</v>
      </c>
      <c r="BB4" s="28">
        <v>0</v>
      </c>
      <c r="BC4" s="28">
        <v>0</v>
      </c>
      <c r="BD4" s="133"/>
      <c r="BE4" s="26">
        <f aca="true" t="shared" si="9" ref="BE4:BE23">AVERAGE(BA4:BD4)</f>
        <v>0</v>
      </c>
      <c r="BF4" s="29">
        <v>0</v>
      </c>
      <c r="BG4" s="29">
        <v>0</v>
      </c>
      <c r="BH4" s="29">
        <v>0</v>
      </c>
      <c r="BI4" s="133"/>
      <c r="BJ4" s="26">
        <f aca="true" t="shared" si="10" ref="BJ4:BJ23">AVERAGE(BF4:BI4)</f>
        <v>0</v>
      </c>
      <c r="BK4" s="29">
        <v>0</v>
      </c>
      <c r="BL4" s="29">
        <v>0</v>
      </c>
      <c r="BM4" s="29">
        <v>0</v>
      </c>
      <c r="BN4" s="133"/>
      <c r="BO4" s="26">
        <f aca="true" t="shared" si="11" ref="BO4:BO23">AVERAGE(BK4:BN4)</f>
        <v>0</v>
      </c>
      <c r="BP4" s="29">
        <v>0</v>
      </c>
      <c r="BQ4" s="29">
        <v>0</v>
      </c>
      <c r="BR4" s="29">
        <v>0</v>
      </c>
      <c r="BS4" s="133"/>
      <c r="BT4" s="26">
        <f aca="true" t="shared" si="12" ref="BT4:BT23">AVERAGE(BP4:BS4)</f>
        <v>0</v>
      </c>
      <c r="BU4" s="30">
        <v>0</v>
      </c>
      <c r="BV4" s="30">
        <v>0</v>
      </c>
      <c r="BW4" s="30">
        <v>0</v>
      </c>
      <c r="BX4" s="133"/>
      <c r="BY4" s="26">
        <f aca="true" t="shared" si="13" ref="BY4:BY23">AVERAGE(BU4:BX4)</f>
        <v>0</v>
      </c>
      <c r="BZ4" s="30">
        <v>0</v>
      </c>
      <c r="CA4" s="30">
        <v>0</v>
      </c>
      <c r="CB4" s="30">
        <v>0</v>
      </c>
      <c r="CC4" s="135"/>
      <c r="CD4" s="108">
        <f aca="true" t="shared" si="14" ref="CD4:CD23">AVERAGE(BZ4:CC4)</f>
        <v>0</v>
      </c>
      <c r="CE4" s="110"/>
      <c r="CF4" s="69"/>
      <c r="CG4" s="69"/>
      <c r="CH4" s="137"/>
      <c r="CI4" s="71"/>
      <c r="CJ4" s="71"/>
      <c r="CK4" s="71"/>
      <c r="CL4" s="139"/>
      <c r="CM4" s="73"/>
      <c r="CN4" s="73"/>
      <c r="CO4" s="73"/>
      <c r="CP4" s="141"/>
      <c r="CQ4" s="75"/>
      <c r="CR4" s="75"/>
      <c r="CS4" s="75"/>
      <c r="CT4" s="143"/>
      <c r="CU4" s="77"/>
      <c r="CV4" s="77"/>
      <c r="CW4" s="77"/>
      <c r="CX4" s="145"/>
      <c r="CY4" s="79"/>
      <c r="CZ4" s="79"/>
      <c r="DA4" s="79"/>
      <c r="DB4" s="147"/>
      <c r="DC4" s="112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0</v>
      </c>
      <c r="DJ4" s="88">
        <f aca="true" t="shared" si="17" ref="DJ4:DJ23">RANK(DI4,$DI$4:$DI$23,0)</f>
        <v>1</v>
      </c>
      <c r="DK4" s="81">
        <f aca="true" t="shared" si="18" ref="DK4:DK23">P4</f>
        <v>0</v>
      </c>
      <c r="DL4" s="33">
        <f aca="true" t="shared" si="19" ref="DL4:DL23">DI4*10^3+DK4</f>
        <v>0</v>
      </c>
      <c r="DM4" s="34">
        <f aca="true" t="shared" si="20" ref="DM4:DM23">RANK(DL4,$DL$4:$DL$23,0)</f>
        <v>1</v>
      </c>
      <c r="DN4" s="33">
        <f aca="true" t="shared" si="21" ref="DN4:DN23">AJ4</f>
        <v>0</v>
      </c>
      <c r="DO4" s="33">
        <f aca="true" t="shared" si="22" ref="DO4:DO23">(DI4*10^3+DK4)*10^3+DN4</f>
        <v>0</v>
      </c>
      <c r="DP4" s="34">
        <f aca="true" t="shared" si="23" ref="DP4:DP23">RANK(DO4,$DO$4:$DO$23,0)</f>
        <v>1</v>
      </c>
      <c r="DQ4" s="35">
        <f aca="true" t="shared" si="24" ref="DQ4:DQ23">U4</f>
        <v>0</v>
      </c>
      <c r="DR4" s="35">
        <f aca="true" t="shared" si="25" ref="DR4:DR24">((DI4*10^3+DK4)*10^3+DN4)*10^3+DQ4</f>
        <v>0</v>
      </c>
      <c r="DS4" s="34">
        <f aca="true" t="shared" si="26" ref="DS4:DS23">RANK(DR4,$DR$4:$DR$23,0)</f>
        <v>1</v>
      </c>
      <c r="DT4" s="35">
        <f aca="true" t="shared" si="27" ref="DT4:DT23">AO4</f>
        <v>0</v>
      </c>
      <c r="DU4" s="35">
        <f aca="true" t="shared" si="28" ref="DU4:DU23">(((DI4*10^3+DK4)*10^3+DN4)*10^3+DQ4)*10^3+DT4</f>
        <v>0</v>
      </c>
      <c r="DV4" s="34">
        <f aca="true" t="shared" si="29" ref="DV4:DV23">IF(F4&gt;0,RANK(DU4,$DU$4:$DU$23,0),20)</f>
        <v>20</v>
      </c>
      <c r="DW4" s="35">
        <f>IF(DV4&lt;&gt;20,RANK(DV4,$DV$4:$DV$23,1)+COUNTIF(DV$4:DV4,DV4)-1,20)</f>
        <v>20</v>
      </c>
      <c r="DX4" s="36" t="e">
        <f aca="true" t="shared" si="30" ref="DX4:DX23">DI4/$DX$3</f>
        <v>#DIV/0!</v>
      </c>
      <c r="DY4" s="82" t="str">
        <f aca="true" t="shared" si="31" ref="DY4:DY23">IF(COUNTIF(CE4:DB4,"x")&gt;0,"Dis",IF(COUNTIF(DC4,"x")&gt;0,"Abbruch","-"))</f>
        <v>-</v>
      </c>
      <c r="DZ4" s="14"/>
    </row>
    <row r="5" spans="1:130" ht="12.75">
      <c r="A5" s="14"/>
      <c r="B5" s="14"/>
      <c r="C5" s="14"/>
      <c r="D5" s="21">
        <f>classi!B128</f>
        <v>0</v>
      </c>
      <c r="E5" s="37"/>
      <c r="F5" s="23">
        <f>classi!C128</f>
        <v>0</v>
      </c>
      <c r="G5" s="23">
        <f>classi!D128</f>
        <v>0</v>
      </c>
      <c r="H5" s="23">
        <f>classi!G128</f>
        <v>0</v>
      </c>
      <c r="I5" s="37"/>
      <c r="J5" s="37"/>
      <c r="K5" s="37"/>
      <c r="L5" s="25">
        <v>0</v>
      </c>
      <c r="M5" s="25">
        <v>0</v>
      </c>
      <c r="N5" s="25">
        <v>0</v>
      </c>
      <c r="O5" s="129"/>
      <c r="P5" s="26">
        <f t="shared" si="0"/>
        <v>0</v>
      </c>
      <c r="Q5" s="25">
        <v>0</v>
      </c>
      <c r="R5" s="25">
        <v>0</v>
      </c>
      <c r="S5" s="25">
        <v>0</v>
      </c>
      <c r="T5" s="129"/>
      <c r="U5" s="26">
        <f t="shared" si="1"/>
        <v>0</v>
      </c>
      <c r="V5" s="25">
        <v>0</v>
      </c>
      <c r="W5" s="25">
        <v>0</v>
      </c>
      <c r="X5" s="25">
        <v>0</v>
      </c>
      <c r="Y5" s="129"/>
      <c r="Z5" s="26">
        <f t="shared" si="2"/>
        <v>0</v>
      </c>
      <c r="AA5" s="25">
        <v>0</v>
      </c>
      <c r="AB5" s="25">
        <v>0</v>
      </c>
      <c r="AC5" s="25">
        <v>0</v>
      </c>
      <c r="AD5" s="129"/>
      <c r="AE5" s="26">
        <f t="shared" si="3"/>
        <v>0</v>
      </c>
      <c r="AF5" s="25">
        <v>0</v>
      </c>
      <c r="AG5" s="25">
        <v>0</v>
      </c>
      <c r="AH5" s="25">
        <v>0</v>
      </c>
      <c r="AI5" s="129"/>
      <c r="AJ5" s="26">
        <f t="shared" si="4"/>
        <v>0</v>
      </c>
      <c r="AK5" s="25">
        <v>0</v>
      </c>
      <c r="AL5" s="25">
        <v>0</v>
      </c>
      <c r="AM5" s="25">
        <v>0</v>
      </c>
      <c r="AN5" s="129"/>
      <c r="AO5" s="26">
        <f t="shared" si="5"/>
        <v>0</v>
      </c>
      <c r="AP5" s="25">
        <v>0</v>
      </c>
      <c r="AQ5" s="25">
        <v>0</v>
      </c>
      <c r="AR5" s="25">
        <v>0</v>
      </c>
      <c r="AS5" s="129"/>
      <c r="AT5" s="26">
        <f t="shared" si="6"/>
        <v>0</v>
      </c>
      <c r="AU5" s="25">
        <v>0</v>
      </c>
      <c r="AV5" s="25">
        <v>0</v>
      </c>
      <c r="AW5" s="25">
        <v>0</v>
      </c>
      <c r="AX5" s="129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>
        <v>0</v>
      </c>
      <c r="BD5" s="133"/>
      <c r="BE5" s="26">
        <f t="shared" si="9"/>
        <v>0</v>
      </c>
      <c r="BF5" s="29">
        <v>0</v>
      </c>
      <c r="BG5" s="29">
        <v>0</v>
      </c>
      <c r="BH5" s="29">
        <v>0</v>
      </c>
      <c r="BI5" s="133"/>
      <c r="BJ5" s="26">
        <f t="shared" si="10"/>
        <v>0</v>
      </c>
      <c r="BK5" s="29">
        <v>0</v>
      </c>
      <c r="BL5" s="29">
        <v>0</v>
      </c>
      <c r="BM5" s="29">
        <v>0</v>
      </c>
      <c r="BN5" s="133"/>
      <c r="BO5" s="26">
        <f t="shared" si="11"/>
        <v>0</v>
      </c>
      <c r="BP5" s="29">
        <v>0</v>
      </c>
      <c r="BQ5" s="29">
        <v>0</v>
      </c>
      <c r="BR5" s="29">
        <v>0</v>
      </c>
      <c r="BS5" s="133"/>
      <c r="BT5" s="26">
        <f t="shared" si="12"/>
        <v>0</v>
      </c>
      <c r="BU5" s="30">
        <v>0</v>
      </c>
      <c r="BV5" s="30">
        <v>0</v>
      </c>
      <c r="BW5" s="30">
        <v>0</v>
      </c>
      <c r="BX5" s="133"/>
      <c r="BY5" s="26">
        <f t="shared" si="13"/>
        <v>0</v>
      </c>
      <c r="BZ5" s="30">
        <v>0</v>
      </c>
      <c r="CA5" s="30">
        <v>0</v>
      </c>
      <c r="CB5" s="30">
        <v>0</v>
      </c>
      <c r="CC5" s="135"/>
      <c r="CD5" s="108">
        <f t="shared" si="14"/>
        <v>0</v>
      </c>
      <c r="CE5" s="110"/>
      <c r="CF5" s="69"/>
      <c r="CG5" s="69"/>
      <c r="CH5" s="137"/>
      <c r="CI5" s="71"/>
      <c r="CJ5" s="71"/>
      <c r="CK5" s="71"/>
      <c r="CL5" s="139"/>
      <c r="CM5" s="73"/>
      <c r="CN5" s="73"/>
      <c r="CO5" s="73"/>
      <c r="CP5" s="141"/>
      <c r="CQ5" s="75"/>
      <c r="CR5" s="75"/>
      <c r="CS5" s="75"/>
      <c r="CT5" s="143"/>
      <c r="CU5" s="77"/>
      <c r="CV5" s="77"/>
      <c r="CW5" s="77"/>
      <c r="CX5" s="145"/>
      <c r="CY5" s="79"/>
      <c r="CZ5" s="79"/>
      <c r="DA5" s="79"/>
      <c r="DB5" s="147"/>
      <c r="DC5" s="112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1</v>
      </c>
      <c r="DK5" s="81">
        <f t="shared" si="18"/>
        <v>0</v>
      </c>
      <c r="DL5" s="33">
        <f t="shared" si="19"/>
        <v>0</v>
      </c>
      <c r="DM5" s="34">
        <f t="shared" si="20"/>
        <v>1</v>
      </c>
      <c r="DN5" s="33">
        <f t="shared" si="21"/>
        <v>0</v>
      </c>
      <c r="DO5" s="33">
        <f t="shared" si="22"/>
        <v>0</v>
      </c>
      <c r="DP5" s="34">
        <f t="shared" si="23"/>
        <v>1</v>
      </c>
      <c r="DQ5" s="35">
        <f t="shared" si="24"/>
        <v>0</v>
      </c>
      <c r="DR5" s="35">
        <f t="shared" si="25"/>
        <v>0</v>
      </c>
      <c r="DS5" s="34">
        <f t="shared" si="26"/>
        <v>1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 t="e">
        <f t="shared" si="30"/>
        <v>#DIV/0!</v>
      </c>
      <c r="DY5" s="82" t="str">
        <f t="shared" si="31"/>
        <v>-</v>
      </c>
      <c r="DZ5" s="14"/>
    </row>
    <row r="6" spans="1:130" ht="12.75">
      <c r="A6" s="14"/>
      <c r="B6" s="14"/>
      <c r="C6" s="14"/>
      <c r="D6" s="21">
        <f>classi!B129</f>
        <v>0</v>
      </c>
      <c r="E6" s="37"/>
      <c r="F6" s="23">
        <f>classi!C129</f>
        <v>0</v>
      </c>
      <c r="G6" s="23">
        <f>classi!D129</f>
        <v>0</v>
      </c>
      <c r="H6" s="23">
        <f>classi!G129</f>
        <v>0</v>
      </c>
      <c r="I6" s="37"/>
      <c r="J6" s="37"/>
      <c r="K6" s="37"/>
      <c r="L6" s="25">
        <v>0</v>
      </c>
      <c r="M6" s="25">
        <v>0</v>
      </c>
      <c r="N6" s="25">
        <v>0</v>
      </c>
      <c r="O6" s="129"/>
      <c r="P6" s="26">
        <f t="shared" si="0"/>
        <v>0</v>
      </c>
      <c r="Q6" s="25">
        <v>0</v>
      </c>
      <c r="R6" s="25">
        <v>0</v>
      </c>
      <c r="S6" s="25">
        <v>0</v>
      </c>
      <c r="T6" s="129"/>
      <c r="U6" s="26">
        <f t="shared" si="1"/>
        <v>0</v>
      </c>
      <c r="V6" s="25">
        <v>0</v>
      </c>
      <c r="W6" s="25">
        <v>0</v>
      </c>
      <c r="X6" s="25">
        <v>0</v>
      </c>
      <c r="Y6" s="129"/>
      <c r="Z6" s="26">
        <f t="shared" si="2"/>
        <v>0</v>
      </c>
      <c r="AA6" s="25">
        <v>0</v>
      </c>
      <c r="AB6" s="25">
        <v>0</v>
      </c>
      <c r="AC6" s="25">
        <v>0</v>
      </c>
      <c r="AD6" s="129"/>
      <c r="AE6" s="26">
        <f t="shared" si="3"/>
        <v>0</v>
      </c>
      <c r="AF6" s="25">
        <v>0</v>
      </c>
      <c r="AG6" s="25">
        <v>0</v>
      </c>
      <c r="AH6" s="25">
        <v>0</v>
      </c>
      <c r="AI6" s="129"/>
      <c r="AJ6" s="26">
        <f t="shared" si="4"/>
        <v>0</v>
      </c>
      <c r="AK6" s="25">
        <v>0</v>
      </c>
      <c r="AL6" s="25">
        <v>0</v>
      </c>
      <c r="AM6" s="25">
        <v>0</v>
      </c>
      <c r="AN6" s="129"/>
      <c r="AO6" s="26">
        <f t="shared" si="5"/>
        <v>0</v>
      </c>
      <c r="AP6" s="25">
        <v>0</v>
      </c>
      <c r="AQ6" s="25">
        <v>0</v>
      </c>
      <c r="AR6" s="25">
        <v>0</v>
      </c>
      <c r="AS6" s="129"/>
      <c r="AT6" s="26">
        <f t="shared" si="6"/>
        <v>0</v>
      </c>
      <c r="AU6" s="25">
        <v>0</v>
      </c>
      <c r="AV6" s="25">
        <v>0</v>
      </c>
      <c r="AW6" s="25">
        <v>0</v>
      </c>
      <c r="AX6" s="129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133"/>
      <c r="BE6" s="26">
        <f t="shared" si="9"/>
        <v>0</v>
      </c>
      <c r="BF6" s="29">
        <v>0</v>
      </c>
      <c r="BG6" s="29">
        <v>0</v>
      </c>
      <c r="BH6" s="29">
        <v>0</v>
      </c>
      <c r="BI6" s="133"/>
      <c r="BJ6" s="26">
        <f t="shared" si="10"/>
        <v>0</v>
      </c>
      <c r="BK6" s="29">
        <v>0</v>
      </c>
      <c r="BL6" s="29">
        <v>0</v>
      </c>
      <c r="BM6" s="29">
        <v>0</v>
      </c>
      <c r="BN6" s="133"/>
      <c r="BO6" s="26">
        <f t="shared" si="11"/>
        <v>0</v>
      </c>
      <c r="BP6" s="29">
        <v>0</v>
      </c>
      <c r="BQ6" s="29">
        <v>0</v>
      </c>
      <c r="BR6" s="29">
        <v>0</v>
      </c>
      <c r="BS6" s="133"/>
      <c r="BT6" s="26">
        <f t="shared" si="12"/>
        <v>0</v>
      </c>
      <c r="BU6" s="30">
        <v>0</v>
      </c>
      <c r="BV6" s="30">
        <v>0</v>
      </c>
      <c r="BW6" s="30">
        <v>0</v>
      </c>
      <c r="BX6" s="133"/>
      <c r="BY6" s="26">
        <f t="shared" si="13"/>
        <v>0</v>
      </c>
      <c r="BZ6" s="30">
        <v>0</v>
      </c>
      <c r="CA6" s="30">
        <v>0</v>
      </c>
      <c r="CB6" s="30">
        <v>0</v>
      </c>
      <c r="CC6" s="135"/>
      <c r="CD6" s="108">
        <f t="shared" si="14"/>
        <v>0</v>
      </c>
      <c r="CE6" s="110"/>
      <c r="CF6" s="69"/>
      <c r="CG6" s="69"/>
      <c r="CH6" s="137"/>
      <c r="CI6" s="71"/>
      <c r="CJ6" s="71"/>
      <c r="CK6" s="71"/>
      <c r="CL6" s="139"/>
      <c r="CM6" s="73"/>
      <c r="CN6" s="73"/>
      <c r="CO6" s="73"/>
      <c r="CP6" s="141"/>
      <c r="CQ6" s="75"/>
      <c r="CR6" s="75"/>
      <c r="CS6" s="75"/>
      <c r="CT6" s="143"/>
      <c r="CU6" s="77"/>
      <c r="CV6" s="77"/>
      <c r="CW6" s="77"/>
      <c r="CX6" s="145"/>
      <c r="CY6" s="79"/>
      <c r="CZ6" s="79"/>
      <c r="DA6" s="79"/>
      <c r="DB6" s="147"/>
      <c r="DC6" s="112"/>
      <c r="DD6" s="176">
        <f aca="true" t="shared" si="33" ref="DD6:DD23">SUM(BA6,BF6,BK6,BP6,BU6,BZ6)</f>
        <v>0</v>
      </c>
      <c r="DE6" s="177">
        <f aca="true" t="shared" si="34" ref="DE6:DE23">SUM(BB6,BG6,BL6,BQ6,BV6,CA6)</f>
        <v>0</v>
      </c>
      <c r="DF6" s="177">
        <f aca="true" t="shared" si="35" ref="DF6:DF23">SUM(BC6,BH6,BM6,BR6,BW6,CB6)</f>
        <v>0</v>
      </c>
      <c r="DG6" s="149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1</v>
      </c>
      <c r="DK6" s="81">
        <f t="shared" si="18"/>
        <v>0</v>
      </c>
      <c r="DL6" s="33">
        <f t="shared" si="19"/>
        <v>0</v>
      </c>
      <c r="DM6" s="34">
        <f t="shared" si="20"/>
        <v>1</v>
      </c>
      <c r="DN6" s="33">
        <f t="shared" si="21"/>
        <v>0</v>
      </c>
      <c r="DO6" s="33">
        <f t="shared" si="22"/>
        <v>0</v>
      </c>
      <c r="DP6" s="34">
        <f t="shared" si="23"/>
        <v>1</v>
      </c>
      <c r="DQ6" s="35">
        <f t="shared" si="24"/>
        <v>0</v>
      </c>
      <c r="DR6" s="35">
        <f t="shared" si="25"/>
        <v>0</v>
      </c>
      <c r="DS6" s="34">
        <f t="shared" si="26"/>
        <v>1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 t="e">
        <f t="shared" si="30"/>
        <v>#DIV/0!</v>
      </c>
      <c r="DY6" s="82" t="str">
        <f t="shared" si="31"/>
        <v>-</v>
      </c>
      <c r="DZ6" s="14"/>
    </row>
    <row r="7" spans="1:130" ht="12.75">
      <c r="A7" s="14"/>
      <c r="B7" s="14"/>
      <c r="C7" s="14"/>
      <c r="D7" s="21">
        <f>classi!B130</f>
        <v>0</v>
      </c>
      <c r="E7" s="37"/>
      <c r="F7" s="23">
        <f>classi!C130</f>
        <v>0</v>
      </c>
      <c r="G7" s="23">
        <f>classi!D130</f>
        <v>0</v>
      </c>
      <c r="H7" s="23">
        <f>classi!G130</f>
        <v>0</v>
      </c>
      <c r="I7" s="37"/>
      <c r="J7" s="37"/>
      <c r="K7" s="37"/>
      <c r="L7" s="25">
        <v>0</v>
      </c>
      <c r="M7" s="25">
        <v>0</v>
      </c>
      <c r="N7" s="25">
        <v>0</v>
      </c>
      <c r="O7" s="129"/>
      <c r="P7" s="26">
        <f t="shared" si="0"/>
        <v>0</v>
      </c>
      <c r="Q7" s="25">
        <v>0</v>
      </c>
      <c r="R7" s="25">
        <v>0</v>
      </c>
      <c r="S7" s="25">
        <v>0</v>
      </c>
      <c r="T7" s="129"/>
      <c r="U7" s="26">
        <f t="shared" si="1"/>
        <v>0</v>
      </c>
      <c r="V7" s="25">
        <v>0</v>
      </c>
      <c r="W7" s="25">
        <v>0</v>
      </c>
      <c r="X7" s="25">
        <v>0</v>
      </c>
      <c r="Y7" s="129"/>
      <c r="Z7" s="26">
        <f t="shared" si="2"/>
        <v>0</v>
      </c>
      <c r="AA7" s="25">
        <v>0</v>
      </c>
      <c r="AB7" s="25">
        <v>0</v>
      </c>
      <c r="AC7" s="25">
        <v>0</v>
      </c>
      <c r="AD7" s="129"/>
      <c r="AE7" s="26">
        <f t="shared" si="3"/>
        <v>0</v>
      </c>
      <c r="AF7" s="25">
        <v>0</v>
      </c>
      <c r="AG7" s="25">
        <v>0</v>
      </c>
      <c r="AH7" s="25">
        <v>0</v>
      </c>
      <c r="AI7" s="129"/>
      <c r="AJ7" s="26">
        <f t="shared" si="4"/>
        <v>0</v>
      </c>
      <c r="AK7" s="25">
        <v>0</v>
      </c>
      <c r="AL7" s="25">
        <v>0</v>
      </c>
      <c r="AM7" s="25">
        <v>0</v>
      </c>
      <c r="AN7" s="129"/>
      <c r="AO7" s="26">
        <f t="shared" si="5"/>
        <v>0</v>
      </c>
      <c r="AP7" s="25">
        <v>0</v>
      </c>
      <c r="AQ7" s="25">
        <v>0</v>
      </c>
      <c r="AR7" s="25">
        <v>0</v>
      </c>
      <c r="AS7" s="129"/>
      <c r="AT7" s="26">
        <f t="shared" si="6"/>
        <v>0</v>
      </c>
      <c r="AU7" s="25">
        <v>0</v>
      </c>
      <c r="AV7" s="25">
        <v>0</v>
      </c>
      <c r="AW7" s="25">
        <v>0</v>
      </c>
      <c r="AX7" s="129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3"/>
      <c r="BE7" s="26">
        <f t="shared" si="9"/>
        <v>0</v>
      </c>
      <c r="BF7" s="29">
        <v>0</v>
      </c>
      <c r="BG7" s="29">
        <v>0</v>
      </c>
      <c r="BH7" s="29">
        <v>0</v>
      </c>
      <c r="BI7" s="133"/>
      <c r="BJ7" s="26">
        <f t="shared" si="10"/>
        <v>0</v>
      </c>
      <c r="BK7" s="29">
        <v>0</v>
      </c>
      <c r="BL7" s="29">
        <v>0</v>
      </c>
      <c r="BM7" s="29">
        <v>0</v>
      </c>
      <c r="BN7" s="133"/>
      <c r="BO7" s="26">
        <f t="shared" si="11"/>
        <v>0</v>
      </c>
      <c r="BP7" s="29">
        <v>0</v>
      </c>
      <c r="BQ7" s="29">
        <v>0</v>
      </c>
      <c r="BR7" s="29">
        <v>0</v>
      </c>
      <c r="BS7" s="133"/>
      <c r="BT7" s="26">
        <f t="shared" si="12"/>
        <v>0</v>
      </c>
      <c r="BU7" s="30">
        <v>0</v>
      </c>
      <c r="BV7" s="30">
        <v>0</v>
      </c>
      <c r="BW7" s="30">
        <v>0</v>
      </c>
      <c r="BX7" s="133"/>
      <c r="BY7" s="26">
        <f t="shared" si="13"/>
        <v>0</v>
      </c>
      <c r="BZ7" s="30">
        <v>0</v>
      </c>
      <c r="CA7" s="30">
        <v>0</v>
      </c>
      <c r="CB7" s="30">
        <v>0</v>
      </c>
      <c r="CC7" s="135"/>
      <c r="CD7" s="108">
        <f t="shared" si="14"/>
        <v>0</v>
      </c>
      <c r="CE7" s="110"/>
      <c r="CF7" s="69"/>
      <c r="CG7" s="69"/>
      <c r="CH7" s="137"/>
      <c r="CI7" s="71"/>
      <c r="CJ7" s="71"/>
      <c r="CK7" s="71"/>
      <c r="CL7" s="139"/>
      <c r="CM7" s="73"/>
      <c r="CN7" s="73"/>
      <c r="CO7" s="73"/>
      <c r="CP7" s="141"/>
      <c r="CQ7" s="75"/>
      <c r="CR7" s="75"/>
      <c r="CS7" s="75"/>
      <c r="CT7" s="143"/>
      <c r="CU7" s="77"/>
      <c r="CV7" s="77"/>
      <c r="CW7" s="77"/>
      <c r="CX7" s="145"/>
      <c r="CY7" s="79"/>
      <c r="CZ7" s="79"/>
      <c r="DA7" s="79"/>
      <c r="DB7" s="147"/>
      <c r="DC7" s="112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1</v>
      </c>
      <c r="DK7" s="81">
        <f t="shared" si="18"/>
        <v>0</v>
      </c>
      <c r="DL7" s="33">
        <f t="shared" si="19"/>
        <v>0</v>
      </c>
      <c r="DM7" s="34">
        <f t="shared" si="20"/>
        <v>1</v>
      </c>
      <c r="DN7" s="33">
        <f t="shared" si="21"/>
        <v>0</v>
      </c>
      <c r="DO7" s="33">
        <f t="shared" si="22"/>
        <v>0</v>
      </c>
      <c r="DP7" s="34">
        <f t="shared" si="23"/>
        <v>1</v>
      </c>
      <c r="DQ7" s="35">
        <f t="shared" si="24"/>
        <v>0</v>
      </c>
      <c r="DR7" s="35">
        <f t="shared" si="25"/>
        <v>0</v>
      </c>
      <c r="DS7" s="34">
        <f t="shared" si="26"/>
        <v>1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 t="e">
        <f t="shared" si="30"/>
        <v>#DIV/0!</v>
      </c>
      <c r="DY7" s="82" t="str">
        <f t="shared" si="31"/>
        <v>-</v>
      </c>
      <c r="DZ7" s="14"/>
    </row>
    <row r="8" spans="1:130" ht="12.75">
      <c r="A8" s="14"/>
      <c r="B8" s="14"/>
      <c r="C8" s="14"/>
      <c r="D8" s="21">
        <f>classi!B131</f>
        <v>0</v>
      </c>
      <c r="E8" s="37"/>
      <c r="F8" s="23">
        <f>classi!C131</f>
        <v>0</v>
      </c>
      <c r="G8" s="23">
        <f>classi!D131</f>
        <v>0</v>
      </c>
      <c r="H8" s="23">
        <f>classi!G131</f>
        <v>0</v>
      </c>
      <c r="I8" s="37"/>
      <c r="J8" s="37"/>
      <c r="K8" s="37"/>
      <c r="L8" s="25">
        <v>0</v>
      </c>
      <c r="M8" s="25">
        <v>0</v>
      </c>
      <c r="N8" s="25">
        <v>0</v>
      </c>
      <c r="O8" s="129"/>
      <c r="P8" s="26">
        <f t="shared" si="0"/>
        <v>0</v>
      </c>
      <c r="Q8" s="25">
        <v>0</v>
      </c>
      <c r="R8" s="25">
        <v>0</v>
      </c>
      <c r="S8" s="25">
        <v>0</v>
      </c>
      <c r="T8" s="129"/>
      <c r="U8" s="26">
        <f t="shared" si="1"/>
        <v>0</v>
      </c>
      <c r="V8" s="25">
        <v>0</v>
      </c>
      <c r="W8" s="25">
        <v>0</v>
      </c>
      <c r="X8" s="25">
        <v>0</v>
      </c>
      <c r="Y8" s="129"/>
      <c r="Z8" s="26">
        <f t="shared" si="2"/>
        <v>0</v>
      </c>
      <c r="AA8" s="25">
        <v>0</v>
      </c>
      <c r="AB8" s="25">
        <v>0</v>
      </c>
      <c r="AC8" s="25">
        <v>0</v>
      </c>
      <c r="AD8" s="129"/>
      <c r="AE8" s="26">
        <f t="shared" si="3"/>
        <v>0</v>
      </c>
      <c r="AF8" s="25">
        <v>0</v>
      </c>
      <c r="AG8" s="25">
        <v>0</v>
      </c>
      <c r="AH8" s="25">
        <v>0</v>
      </c>
      <c r="AI8" s="129"/>
      <c r="AJ8" s="26">
        <f t="shared" si="4"/>
        <v>0</v>
      </c>
      <c r="AK8" s="25">
        <v>0</v>
      </c>
      <c r="AL8" s="25">
        <v>0</v>
      </c>
      <c r="AM8" s="25">
        <v>0</v>
      </c>
      <c r="AN8" s="129"/>
      <c r="AO8" s="26">
        <f t="shared" si="5"/>
        <v>0</v>
      </c>
      <c r="AP8" s="25">
        <v>0</v>
      </c>
      <c r="AQ8" s="25">
        <v>0</v>
      </c>
      <c r="AR8" s="25">
        <v>0</v>
      </c>
      <c r="AS8" s="129"/>
      <c r="AT8" s="26">
        <f t="shared" si="6"/>
        <v>0</v>
      </c>
      <c r="AU8" s="25">
        <v>0</v>
      </c>
      <c r="AV8" s="25">
        <v>0</v>
      </c>
      <c r="AW8" s="25">
        <v>0</v>
      </c>
      <c r="AX8" s="129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3"/>
      <c r="BE8" s="26">
        <f t="shared" si="9"/>
        <v>0</v>
      </c>
      <c r="BF8" s="29">
        <v>0</v>
      </c>
      <c r="BG8" s="29">
        <v>0</v>
      </c>
      <c r="BH8" s="29">
        <v>0</v>
      </c>
      <c r="BI8" s="133"/>
      <c r="BJ8" s="26">
        <f t="shared" si="10"/>
        <v>0</v>
      </c>
      <c r="BK8" s="29">
        <v>0</v>
      </c>
      <c r="BL8" s="29">
        <v>0</v>
      </c>
      <c r="BM8" s="29">
        <v>0</v>
      </c>
      <c r="BN8" s="133"/>
      <c r="BO8" s="26">
        <f t="shared" si="11"/>
        <v>0</v>
      </c>
      <c r="BP8" s="29">
        <v>0</v>
      </c>
      <c r="BQ8" s="29">
        <v>0</v>
      </c>
      <c r="BR8" s="29">
        <v>0</v>
      </c>
      <c r="BS8" s="133"/>
      <c r="BT8" s="26">
        <f t="shared" si="12"/>
        <v>0</v>
      </c>
      <c r="BU8" s="30">
        <v>0</v>
      </c>
      <c r="BV8" s="30">
        <v>0</v>
      </c>
      <c r="BW8" s="30">
        <v>0</v>
      </c>
      <c r="BX8" s="133"/>
      <c r="BY8" s="26">
        <f t="shared" si="13"/>
        <v>0</v>
      </c>
      <c r="BZ8" s="30">
        <v>0</v>
      </c>
      <c r="CA8" s="30">
        <v>0</v>
      </c>
      <c r="CB8" s="30">
        <v>0</v>
      </c>
      <c r="CC8" s="135"/>
      <c r="CD8" s="108">
        <f t="shared" si="14"/>
        <v>0</v>
      </c>
      <c r="CE8" s="110"/>
      <c r="CF8" s="69"/>
      <c r="CG8" s="69"/>
      <c r="CH8" s="137"/>
      <c r="CI8" s="71"/>
      <c r="CJ8" s="71"/>
      <c r="CK8" s="71"/>
      <c r="CL8" s="139"/>
      <c r="CM8" s="73"/>
      <c r="CN8" s="73"/>
      <c r="CO8" s="73"/>
      <c r="CP8" s="141"/>
      <c r="CQ8" s="75"/>
      <c r="CR8" s="75"/>
      <c r="CS8" s="75"/>
      <c r="CT8" s="143"/>
      <c r="CU8" s="77"/>
      <c r="CV8" s="77"/>
      <c r="CW8" s="77"/>
      <c r="CX8" s="145"/>
      <c r="CY8" s="79"/>
      <c r="CZ8" s="79"/>
      <c r="DA8" s="79"/>
      <c r="DB8" s="147"/>
      <c r="DC8" s="112"/>
      <c r="DD8" s="176">
        <f t="shared" si="33"/>
        <v>0</v>
      </c>
      <c r="DE8" s="177">
        <f t="shared" si="34"/>
        <v>0</v>
      </c>
      <c r="DF8" s="177">
        <f t="shared" si="35"/>
        <v>0</v>
      </c>
      <c r="DG8" s="149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1</v>
      </c>
      <c r="DK8" s="81">
        <f t="shared" si="18"/>
        <v>0</v>
      </c>
      <c r="DL8" s="33">
        <f t="shared" si="19"/>
        <v>0</v>
      </c>
      <c r="DM8" s="34">
        <f t="shared" si="20"/>
        <v>1</v>
      </c>
      <c r="DN8" s="33">
        <f t="shared" si="21"/>
        <v>0</v>
      </c>
      <c r="DO8" s="33">
        <f t="shared" si="22"/>
        <v>0</v>
      </c>
      <c r="DP8" s="34">
        <f t="shared" si="23"/>
        <v>1</v>
      </c>
      <c r="DQ8" s="35">
        <f t="shared" si="24"/>
        <v>0</v>
      </c>
      <c r="DR8" s="35">
        <f t="shared" si="25"/>
        <v>0</v>
      </c>
      <c r="DS8" s="34">
        <f t="shared" si="26"/>
        <v>1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 t="e">
        <f t="shared" si="30"/>
        <v>#DIV/0!</v>
      </c>
      <c r="DY8" s="82" t="str">
        <f t="shared" si="31"/>
        <v>-</v>
      </c>
      <c r="DZ8" s="14"/>
    </row>
    <row r="9" spans="1:130" ht="12.75">
      <c r="A9" s="14"/>
      <c r="B9" s="14"/>
      <c r="C9" s="14"/>
      <c r="D9" s="21">
        <f>classi!B132</f>
        <v>0</v>
      </c>
      <c r="E9" s="37"/>
      <c r="F9" s="23">
        <f>classi!C132</f>
        <v>0</v>
      </c>
      <c r="G9" s="23">
        <f>classi!D132</f>
        <v>0</v>
      </c>
      <c r="H9" s="23">
        <f>classi!G132</f>
        <v>0</v>
      </c>
      <c r="I9" s="37"/>
      <c r="J9" s="37"/>
      <c r="K9" s="37"/>
      <c r="L9" s="25">
        <v>0</v>
      </c>
      <c r="M9" s="25">
        <v>0</v>
      </c>
      <c r="N9" s="25">
        <v>0</v>
      </c>
      <c r="O9" s="129"/>
      <c r="P9" s="26">
        <f t="shared" si="0"/>
        <v>0</v>
      </c>
      <c r="Q9" s="25">
        <v>0</v>
      </c>
      <c r="R9" s="25">
        <v>0</v>
      </c>
      <c r="S9" s="25">
        <v>0</v>
      </c>
      <c r="T9" s="129"/>
      <c r="U9" s="26">
        <f t="shared" si="1"/>
        <v>0</v>
      </c>
      <c r="V9" s="25">
        <v>0</v>
      </c>
      <c r="W9" s="25">
        <v>0</v>
      </c>
      <c r="X9" s="25">
        <v>0</v>
      </c>
      <c r="Y9" s="129"/>
      <c r="Z9" s="26">
        <f t="shared" si="2"/>
        <v>0</v>
      </c>
      <c r="AA9" s="25">
        <v>0</v>
      </c>
      <c r="AB9" s="25">
        <v>0</v>
      </c>
      <c r="AC9" s="25">
        <v>0</v>
      </c>
      <c r="AD9" s="129"/>
      <c r="AE9" s="26">
        <f t="shared" si="3"/>
        <v>0</v>
      </c>
      <c r="AF9" s="25">
        <v>0</v>
      </c>
      <c r="AG9" s="25">
        <v>0</v>
      </c>
      <c r="AH9" s="25">
        <v>0</v>
      </c>
      <c r="AI9" s="129"/>
      <c r="AJ9" s="26">
        <f t="shared" si="4"/>
        <v>0</v>
      </c>
      <c r="AK9" s="25">
        <v>0</v>
      </c>
      <c r="AL9" s="25">
        <v>0</v>
      </c>
      <c r="AM9" s="25">
        <v>0</v>
      </c>
      <c r="AN9" s="129"/>
      <c r="AO9" s="26">
        <f t="shared" si="5"/>
        <v>0</v>
      </c>
      <c r="AP9" s="25">
        <v>0</v>
      </c>
      <c r="AQ9" s="25">
        <v>0</v>
      </c>
      <c r="AR9" s="25">
        <v>0</v>
      </c>
      <c r="AS9" s="129"/>
      <c r="AT9" s="26">
        <f t="shared" si="6"/>
        <v>0</v>
      </c>
      <c r="AU9" s="25">
        <v>0</v>
      </c>
      <c r="AV9" s="25">
        <v>0</v>
      </c>
      <c r="AW9" s="25">
        <v>0</v>
      </c>
      <c r="AX9" s="129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3"/>
      <c r="BE9" s="26">
        <f t="shared" si="9"/>
        <v>0</v>
      </c>
      <c r="BF9" s="29">
        <v>0</v>
      </c>
      <c r="BG9" s="29">
        <v>0</v>
      </c>
      <c r="BH9" s="29">
        <v>0</v>
      </c>
      <c r="BI9" s="133"/>
      <c r="BJ9" s="26">
        <f t="shared" si="10"/>
        <v>0</v>
      </c>
      <c r="BK9" s="29">
        <v>0</v>
      </c>
      <c r="BL9" s="29">
        <v>0</v>
      </c>
      <c r="BM9" s="29">
        <v>0</v>
      </c>
      <c r="BN9" s="133"/>
      <c r="BO9" s="26">
        <f t="shared" si="11"/>
        <v>0</v>
      </c>
      <c r="BP9" s="29">
        <v>0</v>
      </c>
      <c r="BQ9" s="29">
        <v>0</v>
      </c>
      <c r="BR9" s="29">
        <v>0</v>
      </c>
      <c r="BS9" s="133"/>
      <c r="BT9" s="26">
        <f t="shared" si="12"/>
        <v>0</v>
      </c>
      <c r="BU9" s="30">
        <v>0</v>
      </c>
      <c r="BV9" s="30">
        <v>0</v>
      </c>
      <c r="BW9" s="30">
        <v>0</v>
      </c>
      <c r="BX9" s="133"/>
      <c r="BY9" s="26">
        <f t="shared" si="13"/>
        <v>0</v>
      </c>
      <c r="BZ9" s="30">
        <v>0</v>
      </c>
      <c r="CA9" s="30">
        <v>0</v>
      </c>
      <c r="CB9" s="30">
        <v>0</v>
      </c>
      <c r="CC9" s="135"/>
      <c r="CD9" s="108">
        <f t="shared" si="14"/>
        <v>0</v>
      </c>
      <c r="CE9" s="110"/>
      <c r="CF9" s="69"/>
      <c r="CG9" s="69"/>
      <c r="CH9" s="137"/>
      <c r="CI9" s="71"/>
      <c r="CJ9" s="71"/>
      <c r="CK9" s="71"/>
      <c r="CL9" s="139"/>
      <c r="CM9" s="73"/>
      <c r="CN9" s="73"/>
      <c r="CO9" s="73"/>
      <c r="CP9" s="141"/>
      <c r="CQ9" s="75"/>
      <c r="CR9" s="75"/>
      <c r="CS9" s="75"/>
      <c r="CT9" s="143"/>
      <c r="CU9" s="77"/>
      <c r="CV9" s="77"/>
      <c r="CW9" s="77"/>
      <c r="CX9" s="145"/>
      <c r="CY9" s="79"/>
      <c r="CZ9" s="79"/>
      <c r="DA9" s="79"/>
      <c r="DB9" s="147"/>
      <c r="DC9" s="112"/>
      <c r="DD9" s="176">
        <f t="shared" si="33"/>
        <v>0</v>
      </c>
      <c r="DE9" s="177">
        <f t="shared" si="34"/>
        <v>0</v>
      </c>
      <c r="DF9" s="177">
        <f t="shared" si="35"/>
        <v>0</v>
      </c>
      <c r="DG9" s="149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1</v>
      </c>
      <c r="DK9" s="81">
        <f t="shared" si="18"/>
        <v>0</v>
      </c>
      <c r="DL9" s="33">
        <f t="shared" si="19"/>
        <v>0</v>
      </c>
      <c r="DM9" s="34">
        <f t="shared" si="20"/>
        <v>1</v>
      </c>
      <c r="DN9" s="33">
        <f t="shared" si="21"/>
        <v>0</v>
      </c>
      <c r="DO9" s="33">
        <f t="shared" si="22"/>
        <v>0</v>
      </c>
      <c r="DP9" s="34">
        <f t="shared" si="23"/>
        <v>1</v>
      </c>
      <c r="DQ9" s="35">
        <f t="shared" si="24"/>
        <v>0</v>
      </c>
      <c r="DR9" s="35">
        <f t="shared" si="25"/>
        <v>0</v>
      </c>
      <c r="DS9" s="34">
        <f t="shared" si="26"/>
        <v>1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 t="e">
        <f t="shared" si="30"/>
        <v>#DIV/0!</v>
      </c>
      <c r="DY9" s="82" t="str">
        <f t="shared" si="31"/>
        <v>-</v>
      </c>
      <c r="DZ9" s="14"/>
    </row>
    <row r="10" spans="1:130" ht="12.75">
      <c r="A10" s="14"/>
      <c r="B10" s="14"/>
      <c r="C10" s="14"/>
      <c r="D10" s="21">
        <f>classi!B133</f>
        <v>0</v>
      </c>
      <c r="E10" s="37"/>
      <c r="F10" s="23">
        <f>classi!C133</f>
        <v>0</v>
      </c>
      <c r="G10" s="23">
        <f>classi!D133</f>
        <v>0</v>
      </c>
      <c r="H10" s="23">
        <f>classi!G133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129"/>
      <c r="P10" s="26">
        <f t="shared" si="0"/>
        <v>0</v>
      </c>
      <c r="Q10" s="25">
        <v>0</v>
      </c>
      <c r="R10" s="25">
        <v>0</v>
      </c>
      <c r="S10" s="25">
        <v>0</v>
      </c>
      <c r="T10" s="129"/>
      <c r="U10" s="26">
        <f t="shared" si="1"/>
        <v>0</v>
      </c>
      <c r="V10" s="25">
        <v>0</v>
      </c>
      <c r="W10" s="25">
        <v>0</v>
      </c>
      <c r="X10" s="25">
        <v>0</v>
      </c>
      <c r="Y10" s="129"/>
      <c r="Z10" s="26">
        <f t="shared" si="2"/>
        <v>0</v>
      </c>
      <c r="AA10" s="25">
        <v>0</v>
      </c>
      <c r="AB10" s="25">
        <v>0</v>
      </c>
      <c r="AC10" s="25">
        <v>0</v>
      </c>
      <c r="AD10" s="129"/>
      <c r="AE10" s="26">
        <f t="shared" si="3"/>
        <v>0</v>
      </c>
      <c r="AF10" s="25">
        <v>0</v>
      </c>
      <c r="AG10" s="25">
        <v>0</v>
      </c>
      <c r="AH10" s="25">
        <v>0</v>
      </c>
      <c r="AI10" s="129"/>
      <c r="AJ10" s="26">
        <f t="shared" si="4"/>
        <v>0</v>
      </c>
      <c r="AK10" s="25">
        <v>0</v>
      </c>
      <c r="AL10" s="25">
        <v>0</v>
      </c>
      <c r="AM10" s="25">
        <v>0</v>
      </c>
      <c r="AN10" s="129"/>
      <c r="AO10" s="26">
        <f t="shared" si="5"/>
        <v>0</v>
      </c>
      <c r="AP10" s="25">
        <v>0</v>
      </c>
      <c r="AQ10" s="25">
        <v>0</v>
      </c>
      <c r="AR10" s="25">
        <v>0</v>
      </c>
      <c r="AS10" s="129"/>
      <c r="AT10" s="26">
        <f t="shared" si="6"/>
        <v>0</v>
      </c>
      <c r="AU10" s="25">
        <v>0</v>
      </c>
      <c r="AV10" s="25">
        <v>0</v>
      </c>
      <c r="AW10" s="25">
        <v>0</v>
      </c>
      <c r="AX10" s="129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3"/>
      <c r="BE10" s="26">
        <f t="shared" si="9"/>
        <v>0</v>
      </c>
      <c r="BF10" s="29">
        <v>0</v>
      </c>
      <c r="BG10" s="29">
        <v>0</v>
      </c>
      <c r="BH10" s="29">
        <v>0</v>
      </c>
      <c r="BI10" s="133"/>
      <c r="BJ10" s="26">
        <f t="shared" si="10"/>
        <v>0</v>
      </c>
      <c r="BK10" s="29">
        <v>0</v>
      </c>
      <c r="BL10" s="29">
        <v>0</v>
      </c>
      <c r="BM10" s="29">
        <v>0</v>
      </c>
      <c r="BN10" s="133"/>
      <c r="BO10" s="26">
        <f t="shared" si="11"/>
        <v>0</v>
      </c>
      <c r="BP10" s="29">
        <v>0</v>
      </c>
      <c r="BQ10" s="29">
        <v>0</v>
      </c>
      <c r="BR10" s="29">
        <v>0</v>
      </c>
      <c r="BS10" s="133"/>
      <c r="BT10" s="26">
        <f t="shared" si="12"/>
        <v>0</v>
      </c>
      <c r="BU10" s="30">
        <v>0</v>
      </c>
      <c r="BV10" s="30">
        <v>0</v>
      </c>
      <c r="BW10" s="30">
        <v>0</v>
      </c>
      <c r="BX10" s="133"/>
      <c r="BY10" s="26">
        <f t="shared" si="13"/>
        <v>0</v>
      </c>
      <c r="BZ10" s="30">
        <v>0</v>
      </c>
      <c r="CA10" s="30">
        <v>0</v>
      </c>
      <c r="CB10" s="30">
        <v>0</v>
      </c>
      <c r="CC10" s="135"/>
      <c r="CD10" s="108">
        <f t="shared" si="14"/>
        <v>0</v>
      </c>
      <c r="CE10" s="110"/>
      <c r="CF10" s="69"/>
      <c r="CG10" s="69"/>
      <c r="CH10" s="137"/>
      <c r="CI10" s="71"/>
      <c r="CJ10" s="71"/>
      <c r="CK10" s="71"/>
      <c r="CL10" s="139"/>
      <c r="CM10" s="73"/>
      <c r="CN10" s="73"/>
      <c r="CO10" s="73"/>
      <c r="CP10" s="141"/>
      <c r="CQ10" s="75"/>
      <c r="CR10" s="75"/>
      <c r="CS10" s="75"/>
      <c r="CT10" s="143"/>
      <c r="CU10" s="77"/>
      <c r="CV10" s="77"/>
      <c r="CW10" s="77"/>
      <c r="CX10" s="145"/>
      <c r="CY10" s="79"/>
      <c r="CZ10" s="79"/>
      <c r="DA10" s="79"/>
      <c r="DB10" s="147"/>
      <c r="DC10" s="112"/>
      <c r="DD10" s="176">
        <f t="shared" si="33"/>
        <v>0</v>
      </c>
      <c r="DE10" s="177">
        <f t="shared" si="34"/>
        <v>0</v>
      </c>
      <c r="DF10" s="177">
        <f t="shared" si="35"/>
        <v>0</v>
      </c>
      <c r="DG10" s="149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1</v>
      </c>
      <c r="DK10" s="81">
        <f t="shared" si="18"/>
        <v>0</v>
      </c>
      <c r="DL10" s="33">
        <f t="shared" si="19"/>
        <v>0</v>
      </c>
      <c r="DM10" s="34">
        <f t="shared" si="20"/>
        <v>1</v>
      </c>
      <c r="DN10" s="33">
        <f t="shared" si="21"/>
        <v>0</v>
      </c>
      <c r="DO10" s="33">
        <f t="shared" si="22"/>
        <v>0</v>
      </c>
      <c r="DP10" s="34">
        <f t="shared" si="23"/>
        <v>1</v>
      </c>
      <c r="DQ10" s="35">
        <f t="shared" si="24"/>
        <v>0</v>
      </c>
      <c r="DR10" s="35">
        <f t="shared" si="25"/>
        <v>0</v>
      </c>
      <c r="DS10" s="34">
        <f t="shared" si="26"/>
        <v>1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 t="e">
        <f t="shared" si="30"/>
        <v>#DIV/0!</v>
      </c>
      <c r="DY10" s="82" t="str">
        <f t="shared" si="31"/>
        <v>-</v>
      </c>
      <c r="DZ10" s="14"/>
    </row>
    <row r="11" spans="1:130" ht="12.75">
      <c r="A11" s="14"/>
      <c r="B11" s="14"/>
      <c r="C11" s="14"/>
      <c r="D11" s="21">
        <f>classi!B134</f>
        <v>0</v>
      </c>
      <c r="E11" s="37"/>
      <c r="F11" s="23">
        <f>classi!C134</f>
        <v>0</v>
      </c>
      <c r="G11" s="23">
        <f>classi!D134</f>
        <v>0</v>
      </c>
      <c r="H11" s="23">
        <f>classi!G134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129"/>
      <c r="P11" s="26">
        <f t="shared" si="0"/>
        <v>0</v>
      </c>
      <c r="Q11" s="25">
        <v>0</v>
      </c>
      <c r="R11" s="25">
        <v>0</v>
      </c>
      <c r="S11" s="25">
        <v>0</v>
      </c>
      <c r="T11" s="129"/>
      <c r="U11" s="26">
        <f t="shared" si="1"/>
        <v>0</v>
      </c>
      <c r="V11" s="25">
        <v>0</v>
      </c>
      <c r="W11" s="25">
        <v>0</v>
      </c>
      <c r="X11" s="25">
        <v>0</v>
      </c>
      <c r="Y11" s="129"/>
      <c r="Z11" s="26">
        <f t="shared" si="2"/>
        <v>0</v>
      </c>
      <c r="AA11" s="25">
        <v>0</v>
      </c>
      <c r="AB11" s="25">
        <v>0</v>
      </c>
      <c r="AC11" s="25">
        <v>0</v>
      </c>
      <c r="AD11" s="129"/>
      <c r="AE11" s="26">
        <f t="shared" si="3"/>
        <v>0</v>
      </c>
      <c r="AF11" s="25">
        <v>0</v>
      </c>
      <c r="AG11" s="25">
        <v>0</v>
      </c>
      <c r="AH11" s="25">
        <v>0</v>
      </c>
      <c r="AI11" s="129"/>
      <c r="AJ11" s="26">
        <f t="shared" si="4"/>
        <v>0</v>
      </c>
      <c r="AK11" s="25">
        <v>0</v>
      </c>
      <c r="AL11" s="25">
        <v>0</v>
      </c>
      <c r="AM11" s="25">
        <v>0</v>
      </c>
      <c r="AN11" s="129"/>
      <c r="AO11" s="26">
        <f t="shared" si="5"/>
        <v>0</v>
      </c>
      <c r="AP11" s="25">
        <v>0</v>
      </c>
      <c r="AQ11" s="25">
        <v>0</v>
      </c>
      <c r="AR11" s="25">
        <v>0</v>
      </c>
      <c r="AS11" s="129"/>
      <c r="AT11" s="26">
        <f t="shared" si="6"/>
        <v>0</v>
      </c>
      <c r="AU11" s="25">
        <v>0</v>
      </c>
      <c r="AV11" s="25">
        <v>0</v>
      </c>
      <c r="AW11" s="25">
        <v>0</v>
      </c>
      <c r="AX11" s="129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3"/>
      <c r="BE11" s="26">
        <f t="shared" si="9"/>
        <v>0</v>
      </c>
      <c r="BF11" s="29">
        <v>0</v>
      </c>
      <c r="BG11" s="29">
        <v>0</v>
      </c>
      <c r="BH11" s="29">
        <v>0</v>
      </c>
      <c r="BI11" s="133"/>
      <c r="BJ11" s="26">
        <f t="shared" si="10"/>
        <v>0</v>
      </c>
      <c r="BK11" s="29">
        <v>0</v>
      </c>
      <c r="BL11" s="29">
        <v>0</v>
      </c>
      <c r="BM11" s="29">
        <v>0</v>
      </c>
      <c r="BN11" s="133"/>
      <c r="BO11" s="26">
        <f t="shared" si="11"/>
        <v>0</v>
      </c>
      <c r="BP11" s="29">
        <v>0</v>
      </c>
      <c r="BQ11" s="29">
        <v>0</v>
      </c>
      <c r="BR11" s="29">
        <v>0</v>
      </c>
      <c r="BS11" s="133"/>
      <c r="BT11" s="26">
        <f t="shared" si="12"/>
        <v>0</v>
      </c>
      <c r="BU11" s="30">
        <v>0</v>
      </c>
      <c r="BV11" s="30">
        <v>0</v>
      </c>
      <c r="BW11" s="30">
        <v>0</v>
      </c>
      <c r="BX11" s="133"/>
      <c r="BY11" s="26">
        <f t="shared" si="13"/>
        <v>0</v>
      </c>
      <c r="BZ11" s="30">
        <v>0</v>
      </c>
      <c r="CA11" s="30">
        <v>0</v>
      </c>
      <c r="CB11" s="30">
        <v>0</v>
      </c>
      <c r="CC11" s="135"/>
      <c r="CD11" s="108">
        <f t="shared" si="14"/>
        <v>0</v>
      </c>
      <c r="CE11" s="110"/>
      <c r="CF11" s="69"/>
      <c r="CG11" s="69"/>
      <c r="CH11" s="137"/>
      <c r="CI11" s="71"/>
      <c r="CJ11" s="71"/>
      <c r="CK11" s="71"/>
      <c r="CL11" s="139"/>
      <c r="CM11" s="73"/>
      <c r="CN11" s="73"/>
      <c r="CO11" s="73"/>
      <c r="CP11" s="141"/>
      <c r="CQ11" s="75"/>
      <c r="CR11" s="75"/>
      <c r="CS11" s="75"/>
      <c r="CT11" s="143"/>
      <c r="CU11" s="77"/>
      <c r="CV11" s="77"/>
      <c r="CW11" s="77"/>
      <c r="CX11" s="145"/>
      <c r="CY11" s="79"/>
      <c r="CZ11" s="79"/>
      <c r="DA11" s="79"/>
      <c r="DB11" s="147"/>
      <c r="DC11" s="112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1</v>
      </c>
      <c r="DK11" s="81">
        <f t="shared" si="18"/>
        <v>0</v>
      </c>
      <c r="DL11" s="33">
        <f t="shared" si="19"/>
        <v>0</v>
      </c>
      <c r="DM11" s="34">
        <f t="shared" si="20"/>
        <v>1</v>
      </c>
      <c r="DN11" s="33">
        <f t="shared" si="21"/>
        <v>0</v>
      </c>
      <c r="DO11" s="33">
        <f t="shared" si="22"/>
        <v>0</v>
      </c>
      <c r="DP11" s="34">
        <f t="shared" si="23"/>
        <v>1</v>
      </c>
      <c r="DQ11" s="35">
        <f t="shared" si="24"/>
        <v>0</v>
      </c>
      <c r="DR11" s="35">
        <f t="shared" si="25"/>
        <v>0</v>
      </c>
      <c r="DS11" s="34">
        <f t="shared" si="26"/>
        <v>1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 t="e">
        <f t="shared" si="30"/>
        <v>#DIV/0!</v>
      </c>
      <c r="DY11" s="82" t="str">
        <f t="shared" si="31"/>
        <v>-</v>
      </c>
      <c r="DZ11" s="14"/>
    </row>
    <row r="12" spans="1:130" ht="12.75">
      <c r="A12" s="14"/>
      <c r="B12" s="14"/>
      <c r="C12" s="14"/>
      <c r="D12" s="21">
        <f>classi!B135</f>
        <v>0</v>
      </c>
      <c r="E12" s="37"/>
      <c r="F12" s="23">
        <f>classi!C135</f>
        <v>0</v>
      </c>
      <c r="G12" s="23">
        <f>classi!D135</f>
        <v>0</v>
      </c>
      <c r="H12" s="23">
        <f>classi!G135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29"/>
      <c r="P12" s="26">
        <f t="shared" si="0"/>
        <v>0</v>
      </c>
      <c r="Q12" s="25">
        <v>0</v>
      </c>
      <c r="R12" s="25">
        <v>0</v>
      </c>
      <c r="S12" s="25">
        <v>0</v>
      </c>
      <c r="T12" s="129"/>
      <c r="U12" s="26">
        <f t="shared" si="1"/>
        <v>0</v>
      </c>
      <c r="V12" s="25">
        <v>0</v>
      </c>
      <c r="W12" s="25">
        <v>0</v>
      </c>
      <c r="X12" s="25">
        <v>0</v>
      </c>
      <c r="Y12" s="129"/>
      <c r="Z12" s="26">
        <f t="shared" si="2"/>
        <v>0</v>
      </c>
      <c r="AA12" s="25">
        <v>0</v>
      </c>
      <c r="AB12" s="25">
        <v>0</v>
      </c>
      <c r="AC12" s="25">
        <v>0</v>
      </c>
      <c r="AD12" s="129"/>
      <c r="AE12" s="26">
        <f t="shared" si="3"/>
        <v>0</v>
      </c>
      <c r="AF12" s="25">
        <v>0</v>
      </c>
      <c r="AG12" s="25">
        <v>0</v>
      </c>
      <c r="AH12" s="25">
        <v>0</v>
      </c>
      <c r="AI12" s="129"/>
      <c r="AJ12" s="26">
        <f t="shared" si="4"/>
        <v>0</v>
      </c>
      <c r="AK12" s="25">
        <v>0</v>
      </c>
      <c r="AL12" s="25">
        <v>0</v>
      </c>
      <c r="AM12" s="25">
        <v>0</v>
      </c>
      <c r="AN12" s="129"/>
      <c r="AO12" s="26">
        <f t="shared" si="5"/>
        <v>0</v>
      </c>
      <c r="AP12" s="25">
        <v>0</v>
      </c>
      <c r="AQ12" s="25">
        <v>0</v>
      </c>
      <c r="AR12" s="25">
        <v>0</v>
      </c>
      <c r="AS12" s="129"/>
      <c r="AT12" s="26">
        <f t="shared" si="6"/>
        <v>0</v>
      </c>
      <c r="AU12" s="25">
        <v>0</v>
      </c>
      <c r="AV12" s="25">
        <v>0</v>
      </c>
      <c r="AW12" s="25">
        <v>0</v>
      </c>
      <c r="AX12" s="129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3"/>
      <c r="BE12" s="26">
        <f t="shared" si="9"/>
        <v>0</v>
      </c>
      <c r="BF12" s="29">
        <v>0</v>
      </c>
      <c r="BG12" s="29">
        <v>0</v>
      </c>
      <c r="BH12" s="29">
        <v>0</v>
      </c>
      <c r="BI12" s="133"/>
      <c r="BJ12" s="26">
        <f t="shared" si="10"/>
        <v>0</v>
      </c>
      <c r="BK12" s="29">
        <v>0</v>
      </c>
      <c r="BL12" s="29">
        <v>0</v>
      </c>
      <c r="BM12" s="29">
        <v>0</v>
      </c>
      <c r="BN12" s="133"/>
      <c r="BO12" s="26">
        <f t="shared" si="11"/>
        <v>0</v>
      </c>
      <c r="BP12" s="29">
        <v>0</v>
      </c>
      <c r="BQ12" s="29">
        <v>0</v>
      </c>
      <c r="BR12" s="29">
        <v>0</v>
      </c>
      <c r="BS12" s="133"/>
      <c r="BT12" s="26">
        <f t="shared" si="12"/>
        <v>0</v>
      </c>
      <c r="BU12" s="30">
        <v>0</v>
      </c>
      <c r="BV12" s="30">
        <v>0</v>
      </c>
      <c r="BW12" s="30">
        <v>0</v>
      </c>
      <c r="BX12" s="133"/>
      <c r="BY12" s="26">
        <f t="shared" si="13"/>
        <v>0</v>
      </c>
      <c r="BZ12" s="30">
        <v>0</v>
      </c>
      <c r="CA12" s="30">
        <v>0</v>
      </c>
      <c r="CB12" s="30">
        <v>0</v>
      </c>
      <c r="CC12" s="135"/>
      <c r="CD12" s="108">
        <f t="shared" si="14"/>
        <v>0</v>
      </c>
      <c r="CE12" s="110"/>
      <c r="CF12" s="69"/>
      <c r="CG12" s="69"/>
      <c r="CH12" s="137"/>
      <c r="CI12" s="71"/>
      <c r="CJ12" s="71"/>
      <c r="CK12" s="71"/>
      <c r="CL12" s="139"/>
      <c r="CM12" s="73"/>
      <c r="CN12" s="73"/>
      <c r="CO12" s="73"/>
      <c r="CP12" s="141"/>
      <c r="CQ12" s="75"/>
      <c r="CR12" s="75"/>
      <c r="CS12" s="75"/>
      <c r="CT12" s="143"/>
      <c r="CU12" s="77"/>
      <c r="CV12" s="77"/>
      <c r="CW12" s="77"/>
      <c r="CX12" s="145"/>
      <c r="CY12" s="79"/>
      <c r="CZ12" s="79"/>
      <c r="DA12" s="79"/>
      <c r="DB12" s="147"/>
      <c r="DC12" s="112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1</v>
      </c>
      <c r="DK12" s="81">
        <f t="shared" si="18"/>
        <v>0</v>
      </c>
      <c r="DL12" s="33">
        <f t="shared" si="19"/>
        <v>0</v>
      </c>
      <c r="DM12" s="34">
        <f t="shared" si="20"/>
        <v>1</v>
      </c>
      <c r="DN12" s="33">
        <f t="shared" si="21"/>
        <v>0</v>
      </c>
      <c r="DO12" s="33">
        <f t="shared" si="22"/>
        <v>0</v>
      </c>
      <c r="DP12" s="34">
        <f t="shared" si="23"/>
        <v>1</v>
      </c>
      <c r="DQ12" s="35">
        <f t="shared" si="24"/>
        <v>0</v>
      </c>
      <c r="DR12" s="35">
        <f t="shared" si="25"/>
        <v>0</v>
      </c>
      <c r="DS12" s="34">
        <f t="shared" si="26"/>
        <v>1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 t="e">
        <f t="shared" si="30"/>
        <v>#DIV/0!</v>
      </c>
      <c r="DY12" s="82" t="str">
        <f t="shared" si="31"/>
        <v>-</v>
      </c>
      <c r="DZ12" s="14"/>
    </row>
    <row r="13" spans="1:130" ht="12.75">
      <c r="A13" s="14"/>
      <c r="B13" s="14"/>
      <c r="C13" s="14"/>
      <c r="D13" s="21">
        <f>classi!B136</f>
        <v>0</v>
      </c>
      <c r="E13" s="37"/>
      <c r="F13" s="23">
        <f>classi!C136</f>
        <v>0</v>
      </c>
      <c r="G13" s="23">
        <f>classi!D136</f>
        <v>0</v>
      </c>
      <c r="H13" s="23">
        <f>classi!G136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129"/>
      <c r="P13" s="26">
        <f t="shared" si="0"/>
        <v>0</v>
      </c>
      <c r="Q13" s="25">
        <v>0</v>
      </c>
      <c r="R13" s="25">
        <v>0</v>
      </c>
      <c r="S13" s="25">
        <v>0</v>
      </c>
      <c r="T13" s="129"/>
      <c r="U13" s="26">
        <f t="shared" si="1"/>
        <v>0</v>
      </c>
      <c r="V13" s="25">
        <v>0</v>
      </c>
      <c r="W13" s="25">
        <v>0</v>
      </c>
      <c r="X13" s="25">
        <v>0</v>
      </c>
      <c r="Y13" s="129"/>
      <c r="Z13" s="26">
        <f t="shared" si="2"/>
        <v>0</v>
      </c>
      <c r="AA13" s="25">
        <v>0</v>
      </c>
      <c r="AB13" s="25">
        <v>0</v>
      </c>
      <c r="AC13" s="25">
        <v>0</v>
      </c>
      <c r="AD13" s="129"/>
      <c r="AE13" s="26">
        <f t="shared" si="3"/>
        <v>0</v>
      </c>
      <c r="AF13" s="25">
        <v>0</v>
      </c>
      <c r="AG13" s="25">
        <v>0</v>
      </c>
      <c r="AH13" s="25">
        <v>0</v>
      </c>
      <c r="AI13" s="129"/>
      <c r="AJ13" s="26">
        <f t="shared" si="4"/>
        <v>0</v>
      </c>
      <c r="AK13" s="25">
        <v>0</v>
      </c>
      <c r="AL13" s="25">
        <v>0</v>
      </c>
      <c r="AM13" s="25">
        <v>0</v>
      </c>
      <c r="AN13" s="129"/>
      <c r="AO13" s="26">
        <f t="shared" si="5"/>
        <v>0</v>
      </c>
      <c r="AP13" s="25">
        <v>0</v>
      </c>
      <c r="AQ13" s="25">
        <v>0</v>
      </c>
      <c r="AR13" s="25">
        <v>0</v>
      </c>
      <c r="AS13" s="129"/>
      <c r="AT13" s="26">
        <f t="shared" si="6"/>
        <v>0</v>
      </c>
      <c r="AU13" s="25">
        <v>0</v>
      </c>
      <c r="AV13" s="25">
        <v>0</v>
      </c>
      <c r="AW13" s="25">
        <v>0</v>
      </c>
      <c r="AX13" s="129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3"/>
      <c r="BE13" s="26">
        <f t="shared" si="9"/>
        <v>0</v>
      </c>
      <c r="BF13" s="29">
        <v>0</v>
      </c>
      <c r="BG13" s="29">
        <v>0</v>
      </c>
      <c r="BH13" s="29">
        <v>0</v>
      </c>
      <c r="BI13" s="133"/>
      <c r="BJ13" s="26">
        <f t="shared" si="10"/>
        <v>0</v>
      </c>
      <c r="BK13" s="29">
        <v>0</v>
      </c>
      <c r="BL13" s="29">
        <v>0</v>
      </c>
      <c r="BM13" s="29">
        <v>0</v>
      </c>
      <c r="BN13" s="133"/>
      <c r="BO13" s="26">
        <f t="shared" si="11"/>
        <v>0</v>
      </c>
      <c r="BP13" s="29">
        <v>0</v>
      </c>
      <c r="BQ13" s="29">
        <v>0</v>
      </c>
      <c r="BR13" s="29">
        <v>0</v>
      </c>
      <c r="BS13" s="133"/>
      <c r="BT13" s="26">
        <f t="shared" si="12"/>
        <v>0</v>
      </c>
      <c r="BU13" s="30">
        <v>0</v>
      </c>
      <c r="BV13" s="30">
        <v>0</v>
      </c>
      <c r="BW13" s="30">
        <v>0</v>
      </c>
      <c r="BX13" s="133"/>
      <c r="BY13" s="26">
        <f t="shared" si="13"/>
        <v>0</v>
      </c>
      <c r="BZ13" s="30">
        <v>0</v>
      </c>
      <c r="CA13" s="30">
        <v>0</v>
      </c>
      <c r="CB13" s="30">
        <v>0</v>
      </c>
      <c r="CC13" s="135"/>
      <c r="CD13" s="108">
        <f t="shared" si="14"/>
        <v>0</v>
      </c>
      <c r="CE13" s="110"/>
      <c r="CF13" s="69"/>
      <c r="CG13" s="69"/>
      <c r="CH13" s="137"/>
      <c r="CI13" s="71"/>
      <c r="CJ13" s="71"/>
      <c r="CK13" s="71"/>
      <c r="CL13" s="139"/>
      <c r="CM13" s="73"/>
      <c r="CN13" s="73"/>
      <c r="CO13" s="73"/>
      <c r="CP13" s="141"/>
      <c r="CQ13" s="75"/>
      <c r="CR13" s="75"/>
      <c r="CS13" s="75"/>
      <c r="CT13" s="143"/>
      <c r="CU13" s="77"/>
      <c r="CV13" s="77"/>
      <c r="CW13" s="77"/>
      <c r="CX13" s="145"/>
      <c r="CY13" s="79"/>
      <c r="CZ13" s="79"/>
      <c r="DA13" s="79"/>
      <c r="DB13" s="147"/>
      <c r="DC13" s="112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1</v>
      </c>
      <c r="DK13" s="81">
        <f t="shared" si="18"/>
        <v>0</v>
      </c>
      <c r="DL13" s="33">
        <f t="shared" si="19"/>
        <v>0</v>
      </c>
      <c r="DM13" s="34">
        <f t="shared" si="20"/>
        <v>1</v>
      </c>
      <c r="DN13" s="33">
        <f t="shared" si="21"/>
        <v>0</v>
      </c>
      <c r="DO13" s="33">
        <f t="shared" si="22"/>
        <v>0</v>
      </c>
      <c r="DP13" s="34">
        <f t="shared" si="23"/>
        <v>1</v>
      </c>
      <c r="DQ13" s="35">
        <f t="shared" si="24"/>
        <v>0</v>
      </c>
      <c r="DR13" s="35">
        <f t="shared" si="25"/>
        <v>0</v>
      </c>
      <c r="DS13" s="34">
        <f t="shared" si="26"/>
        <v>1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 t="e">
        <f t="shared" si="30"/>
        <v>#DIV/0!</v>
      </c>
      <c r="DY13" s="82" t="str">
        <f t="shared" si="31"/>
        <v>-</v>
      </c>
      <c r="DZ13" s="14"/>
    </row>
    <row r="14" spans="1:130" ht="12.75">
      <c r="A14" s="14"/>
      <c r="B14" s="14"/>
      <c r="C14" s="14"/>
      <c r="D14" s="21">
        <f>classi!B137</f>
        <v>0</v>
      </c>
      <c r="E14" s="37"/>
      <c r="F14" s="23">
        <f>classi!C137</f>
        <v>0</v>
      </c>
      <c r="G14" s="23">
        <f>classi!D137</f>
        <v>0</v>
      </c>
      <c r="H14" s="23">
        <f>classi!G137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129"/>
      <c r="P14" s="26">
        <f t="shared" si="0"/>
        <v>0</v>
      </c>
      <c r="Q14" s="25">
        <v>0</v>
      </c>
      <c r="R14" s="25">
        <v>0</v>
      </c>
      <c r="S14" s="25">
        <v>0</v>
      </c>
      <c r="T14" s="129"/>
      <c r="U14" s="26">
        <f t="shared" si="1"/>
        <v>0</v>
      </c>
      <c r="V14" s="25">
        <v>0</v>
      </c>
      <c r="W14" s="25">
        <v>0</v>
      </c>
      <c r="X14" s="25">
        <v>0</v>
      </c>
      <c r="Y14" s="129"/>
      <c r="Z14" s="26">
        <f t="shared" si="2"/>
        <v>0</v>
      </c>
      <c r="AA14" s="25">
        <v>0</v>
      </c>
      <c r="AB14" s="25">
        <v>0</v>
      </c>
      <c r="AC14" s="25">
        <v>0</v>
      </c>
      <c r="AD14" s="129"/>
      <c r="AE14" s="26">
        <f t="shared" si="3"/>
        <v>0</v>
      </c>
      <c r="AF14" s="25">
        <v>0</v>
      </c>
      <c r="AG14" s="25">
        <v>0</v>
      </c>
      <c r="AH14" s="25">
        <v>0</v>
      </c>
      <c r="AI14" s="129"/>
      <c r="AJ14" s="26">
        <f t="shared" si="4"/>
        <v>0</v>
      </c>
      <c r="AK14" s="25">
        <v>0</v>
      </c>
      <c r="AL14" s="25">
        <v>0</v>
      </c>
      <c r="AM14" s="25">
        <v>0</v>
      </c>
      <c r="AN14" s="129"/>
      <c r="AO14" s="26">
        <f t="shared" si="5"/>
        <v>0</v>
      </c>
      <c r="AP14" s="25">
        <v>0</v>
      </c>
      <c r="AQ14" s="25">
        <v>0</v>
      </c>
      <c r="AR14" s="25">
        <v>0</v>
      </c>
      <c r="AS14" s="129"/>
      <c r="AT14" s="26">
        <f t="shared" si="6"/>
        <v>0</v>
      </c>
      <c r="AU14" s="25">
        <v>0</v>
      </c>
      <c r="AV14" s="25">
        <v>0</v>
      </c>
      <c r="AW14" s="25">
        <v>0</v>
      </c>
      <c r="AX14" s="129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3"/>
      <c r="BE14" s="26">
        <f t="shared" si="9"/>
        <v>0</v>
      </c>
      <c r="BF14" s="29">
        <v>0</v>
      </c>
      <c r="BG14" s="29">
        <v>0</v>
      </c>
      <c r="BH14" s="29">
        <v>0</v>
      </c>
      <c r="BI14" s="133"/>
      <c r="BJ14" s="26">
        <f t="shared" si="10"/>
        <v>0</v>
      </c>
      <c r="BK14" s="29">
        <v>0</v>
      </c>
      <c r="BL14" s="29">
        <v>0</v>
      </c>
      <c r="BM14" s="29">
        <v>0</v>
      </c>
      <c r="BN14" s="133"/>
      <c r="BO14" s="26">
        <f t="shared" si="11"/>
        <v>0</v>
      </c>
      <c r="BP14" s="29">
        <v>0</v>
      </c>
      <c r="BQ14" s="29">
        <v>0</v>
      </c>
      <c r="BR14" s="29">
        <v>0</v>
      </c>
      <c r="BS14" s="133"/>
      <c r="BT14" s="26">
        <f t="shared" si="12"/>
        <v>0</v>
      </c>
      <c r="BU14" s="30">
        <v>0</v>
      </c>
      <c r="BV14" s="30">
        <v>0</v>
      </c>
      <c r="BW14" s="30">
        <v>0</v>
      </c>
      <c r="BX14" s="133"/>
      <c r="BY14" s="26">
        <f t="shared" si="13"/>
        <v>0</v>
      </c>
      <c r="BZ14" s="30">
        <v>0</v>
      </c>
      <c r="CA14" s="30">
        <v>0</v>
      </c>
      <c r="CB14" s="30">
        <v>0</v>
      </c>
      <c r="CC14" s="135"/>
      <c r="CD14" s="108">
        <f t="shared" si="14"/>
        <v>0</v>
      </c>
      <c r="CE14" s="110"/>
      <c r="CF14" s="69"/>
      <c r="CG14" s="69"/>
      <c r="CH14" s="137"/>
      <c r="CI14" s="71"/>
      <c r="CJ14" s="71"/>
      <c r="CK14" s="71"/>
      <c r="CL14" s="139"/>
      <c r="CM14" s="73"/>
      <c r="CN14" s="73"/>
      <c r="CO14" s="73"/>
      <c r="CP14" s="141"/>
      <c r="CQ14" s="75"/>
      <c r="CR14" s="75"/>
      <c r="CS14" s="75"/>
      <c r="CT14" s="143"/>
      <c r="CU14" s="77"/>
      <c r="CV14" s="77"/>
      <c r="CW14" s="77"/>
      <c r="CX14" s="145"/>
      <c r="CY14" s="79"/>
      <c r="CZ14" s="79"/>
      <c r="DA14" s="79"/>
      <c r="DB14" s="147"/>
      <c r="DC14" s="112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1</v>
      </c>
      <c r="DK14" s="81">
        <f t="shared" si="18"/>
        <v>0</v>
      </c>
      <c r="DL14" s="33">
        <f t="shared" si="19"/>
        <v>0</v>
      </c>
      <c r="DM14" s="34">
        <f t="shared" si="20"/>
        <v>1</v>
      </c>
      <c r="DN14" s="33">
        <f t="shared" si="21"/>
        <v>0</v>
      </c>
      <c r="DO14" s="33">
        <f t="shared" si="22"/>
        <v>0</v>
      </c>
      <c r="DP14" s="34">
        <f t="shared" si="23"/>
        <v>1</v>
      </c>
      <c r="DQ14" s="35">
        <f t="shared" si="24"/>
        <v>0</v>
      </c>
      <c r="DR14" s="35">
        <f t="shared" si="25"/>
        <v>0</v>
      </c>
      <c r="DS14" s="34">
        <f t="shared" si="26"/>
        <v>1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 t="e">
        <f t="shared" si="30"/>
        <v>#DIV/0!</v>
      </c>
      <c r="DY14" s="82" t="str">
        <f t="shared" si="31"/>
        <v>-</v>
      </c>
      <c r="DZ14" s="14"/>
    </row>
    <row r="15" spans="1:130" ht="12.75">
      <c r="A15" s="14"/>
      <c r="B15" s="14"/>
      <c r="C15" s="14"/>
      <c r="D15" s="21">
        <f>classi!B138</f>
        <v>0</v>
      </c>
      <c r="E15" s="37"/>
      <c r="F15" s="23">
        <f>classi!C138</f>
        <v>0</v>
      </c>
      <c r="G15" s="23">
        <f>classi!D138</f>
        <v>0</v>
      </c>
      <c r="H15" s="23">
        <f>classi!G138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29"/>
      <c r="P15" s="26">
        <f t="shared" si="0"/>
        <v>0</v>
      </c>
      <c r="Q15" s="25">
        <v>0</v>
      </c>
      <c r="R15" s="25">
        <v>0</v>
      </c>
      <c r="S15" s="25">
        <v>0</v>
      </c>
      <c r="T15" s="129"/>
      <c r="U15" s="26">
        <f t="shared" si="1"/>
        <v>0</v>
      </c>
      <c r="V15" s="25">
        <v>0</v>
      </c>
      <c r="W15" s="25">
        <v>0</v>
      </c>
      <c r="X15" s="25">
        <v>0</v>
      </c>
      <c r="Y15" s="129"/>
      <c r="Z15" s="26">
        <f t="shared" si="2"/>
        <v>0</v>
      </c>
      <c r="AA15" s="25">
        <v>0</v>
      </c>
      <c r="AB15" s="25">
        <v>0</v>
      </c>
      <c r="AC15" s="25">
        <v>0</v>
      </c>
      <c r="AD15" s="129"/>
      <c r="AE15" s="26">
        <f t="shared" si="3"/>
        <v>0</v>
      </c>
      <c r="AF15" s="25">
        <v>0</v>
      </c>
      <c r="AG15" s="25">
        <v>0</v>
      </c>
      <c r="AH15" s="25">
        <v>0</v>
      </c>
      <c r="AI15" s="129"/>
      <c r="AJ15" s="26">
        <f t="shared" si="4"/>
        <v>0</v>
      </c>
      <c r="AK15" s="25">
        <v>0</v>
      </c>
      <c r="AL15" s="25">
        <v>0</v>
      </c>
      <c r="AM15" s="25">
        <v>0</v>
      </c>
      <c r="AN15" s="129"/>
      <c r="AO15" s="26">
        <f t="shared" si="5"/>
        <v>0</v>
      </c>
      <c r="AP15" s="25">
        <v>0</v>
      </c>
      <c r="AQ15" s="25">
        <v>0</v>
      </c>
      <c r="AR15" s="25">
        <v>0</v>
      </c>
      <c r="AS15" s="129"/>
      <c r="AT15" s="26">
        <f t="shared" si="6"/>
        <v>0</v>
      </c>
      <c r="AU15" s="25">
        <v>0</v>
      </c>
      <c r="AV15" s="25">
        <v>0</v>
      </c>
      <c r="AW15" s="25">
        <v>0</v>
      </c>
      <c r="AX15" s="129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3"/>
      <c r="BE15" s="26">
        <f t="shared" si="9"/>
        <v>0</v>
      </c>
      <c r="BF15" s="29">
        <v>0</v>
      </c>
      <c r="BG15" s="29">
        <v>0</v>
      </c>
      <c r="BH15" s="29">
        <v>0</v>
      </c>
      <c r="BI15" s="133"/>
      <c r="BJ15" s="26">
        <f t="shared" si="10"/>
        <v>0</v>
      </c>
      <c r="BK15" s="29">
        <v>0</v>
      </c>
      <c r="BL15" s="29">
        <v>0</v>
      </c>
      <c r="BM15" s="29">
        <v>0</v>
      </c>
      <c r="BN15" s="133"/>
      <c r="BO15" s="26">
        <f t="shared" si="11"/>
        <v>0</v>
      </c>
      <c r="BP15" s="29">
        <v>0</v>
      </c>
      <c r="BQ15" s="29">
        <v>0</v>
      </c>
      <c r="BR15" s="29">
        <v>0</v>
      </c>
      <c r="BS15" s="133"/>
      <c r="BT15" s="26">
        <f t="shared" si="12"/>
        <v>0</v>
      </c>
      <c r="BU15" s="30">
        <v>0</v>
      </c>
      <c r="BV15" s="30">
        <v>0</v>
      </c>
      <c r="BW15" s="30">
        <v>0</v>
      </c>
      <c r="BX15" s="133"/>
      <c r="BY15" s="26">
        <f t="shared" si="13"/>
        <v>0</v>
      </c>
      <c r="BZ15" s="30">
        <v>0</v>
      </c>
      <c r="CA15" s="30">
        <v>0</v>
      </c>
      <c r="CB15" s="30">
        <v>0</v>
      </c>
      <c r="CC15" s="135"/>
      <c r="CD15" s="108">
        <f t="shared" si="14"/>
        <v>0</v>
      </c>
      <c r="CE15" s="110"/>
      <c r="CF15" s="69"/>
      <c r="CG15" s="69"/>
      <c r="CH15" s="137"/>
      <c r="CI15" s="71"/>
      <c r="CJ15" s="71"/>
      <c r="CK15" s="71"/>
      <c r="CL15" s="139"/>
      <c r="CM15" s="73"/>
      <c r="CN15" s="73"/>
      <c r="CO15" s="73"/>
      <c r="CP15" s="141"/>
      <c r="CQ15" s="75"/>
      <c r="CR15" s="75"/>
      <c r="CS15" s="75"/>
      <c r="CT15" s="143"/>
      <c r="CU15" s="77"/>
      <c r="CV15" s="77"/>
      <c r="CW15" s="77"/>
      <c r="CX15" s="145"/>
      <c r="CY15" s="79"/>
      <c r="CZ15" s="79"/>
      <c r="DA15" s="79"/>
      <c r="DB15" s="147"/>
      <c r="DC15" s="112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1</v>
      </c>
      <c r="DK15" s="81">
        <f t="shared" si="18"/>
        <v>0</v>
      </c>
      <c r="DL15" s="33">
        <f t="shared" si="19"/>
        <v>0</v>
      </c>
      <c r="DM15" s="34">
        <f t="shared" si="20"/>
        <v>1</v>
      </c>
      <c r="DN15" s="33">
        <f t="shared" si="21"/>
        <v>0</v>
      </c>
      <c r="DO15" s="33">
        <f t="shared" si="22"/>
        <v>0</v>
      </c>
      <c r="DP15" s="34">
        <f t="shared" si="23"/>
        <v>1</v>
      </c>
      <c r="DQ15" s="35">
        <f t="shared" si="24"/>
        <v>0</v>
      </c>
      <c r="DR15" s="35">
        <f t="shared" si="25"/>
        <v>0</v>
      </c>
      <c r="DS15" s="34">
        <f t="shared" si="26"/>
        <v>1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 t="e">
        <f t="shared" si="30"/>
        <v>#DIV/0!</v>
      </c>
      <c r="DY15" s="82" t="str">
        <f t="shared" si="31"/>
        <v>-</v>
      </c>
      <c r="DZ15" s="14"/>
    </row>
    <row r="16" spans="1:130" ht="12.75">
      <c r="A16" s="14"/>
      <c r="B16" s="14"/>
      <c r="C16" s="14"/>
      <c r="D16" s="21">
        <f>classi!B139</f>
        <v>0</v>
      </c>
      <c r="E16" s="37"/>
      <c r="F16" s="23">
        <f>classi!C139</f>
        <v>0</v>
      </c>
      <c r="G16" s="23">
        <f>classi!D139</f>
        <v>0</v>
      </c>
      <c r="H16" s="23">
        <f>classi!G139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29"/>
      <c r="P16" s="26">
        <f t="shared" si="0"/>
        <v>0</v>
      </c>
      <c r="Q16" s="25">
        <v>0</v>
      </c>
      <c r="R16" s="25">
        <v>0</v>
      </c>
      <c r="S16" s="25">
        <v>0</v>
      </c>
      <c r="T16" s="129"/>
      <c r="U16" s="26">
        <f t="shared" si="1"/>
        <v>0</v>
      </c>
      <c r="V16" s="25">
        <v>0</v>
      </c>
      <c r="W16" s="25">
        <v>0</v>
      </c>
      <c r="X16" s="25">
        <v>0</v>
      </c>
      <c r="Y16" s="129"/>
      <c r="Z16" s="26">
        <f t="shared" si="2"/>
        <v>0</v>
      </c>
      <c r="AA16" s="25">
        <v>0</v>
      </c>
      <c r="AB16" s="25">
        <v>0</v>
      </c>
      <c r="AC16" s="25">
        <v>0</v>
      </c>
      <c r="AD16" s="129"/>
      <c r="AE16" s="26">
        <f t="shared" si="3"/>
        <v>0</v>
      </c>
      <c r="AF16" s="25">
        <v>0</v>
      </c>
      <c r="AG16" s="25">
        <v>0</v>
      </c>
      <c r="AH16" s="25">
        <v>0</v>
      </c>
      <c r="AI16" s="129"/>
      <c r="AJ16" s="26">
        <f t="shared" si="4"/>
        <v>0</v>
      </c>
      <c r="AK16" s="25">
        <v>0</v>
      </c>
      <c r="AL16" s="25">
        <v>0</v>
      </c>
      <c r="AM16" s="25">
        <v>0</v>
      </c>
      <c r="AN16" s="129"/>
      <c r="AO16" s="26">
        <f t="shared" si="5"/>
        <v>0</v>
      </c>
      <c r="AP16" s="25">
        <v>0</v>
      </c>
      <c r="AQ16" s="25">
        <v>0</v>
      </c>
      <c r="AR16" s="25">
        <v>0</v>
      </c>
      <c r="AS16" s="129"/>
      <c r="AT16" s="26">
        <f t="shared" si="6"/>
        <v>0</v>
      </c>
      <c r="AU16" s="25">
        <v>0</v>
      </c>
      <c r="AV16" s="25">
        <v>0</v>
      </c>
      <c r="AW16" s="25">
        <v>0</v>
      </c>
      <c r="AX16" s="129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3"/>
      <c r="BE16" s="26">
        <f t="shared" si="9"/>
        <v>0</v>
      </c>
      <c r="BF16" s="29">
        <v>0</v>
      </c>
      <c r="BG16" s="29">
        <v>0</v>
      </c>
      <c r="BH16" s="29">
        <v>0</v>
      </c>
      <c r="BI16" s="133"/>
      <c r="BJ16" s="26">
        <f t="shared" si="10"/>
        <v>0</v>
      </c>
      <c r="BK16" s="29">
        <v>0</v>
      </c>
      <c r="BL16" s="29">
        <v>0</v>
      </c>
      <c r="BM16" s="29">
        <v>0</v>
      </c>
      <c r="BN16" s="133"/>
      <c r="BO16" s="26">
        <f t="shared" si="11"/>
        <v>0</v>
      </c>
      <c r="BP16" s="29">
        <v>0</v>
      </c>
      <c r="BQ16" s="29">
        <v>0</v>
      </c>
      <c r="BR16" s="29">
        <v>0</v>
      </c>
      <c r="BS16" s="133"/>
      <c r="BT16" s="26">
        <f t="shared" si="12"/>
        <v>0</v>
      </c>
      <c r="BU16" s="30">
        <v>0</v>
      </c>
      <c r="BV16" s="30">
        <v>0</v>
      </c>
      <c r="BW16" s="30">
        <v>0</v>
      </c>
      <c r="BX16" s="133"/>
      <c r="BY16" s="26">
        <f t="shared" si="13"/>
        <v>0</v>
      </c>
      <c r="BZ16" s="30">
        <v>0</v>
      </c>
      <c r="CA16" s="30">
        <v>0</v>
      </c>
      <c r="CB16" s="30">
        <v>0</v>
      </c>
      <c r="CC16" s="135"/>
      <c r="CD16" s="108">
        <f t="shared" si="14"/>
        <v>0</v>
      </c>
      <c r="CE16" s="110"/>
      <c r="CF16" s="69"/>
      <c r="CG16" s="69"/>
      <c r="CH16" s="137"/>
      <c r="CI16" s="71"/>
      <c r="CJ16" s="71"/>
      <c r="CK16" s="71"/>
      <c r="CL16" s="139"/>
      <c r="CM16" s="73"/>
      <c r="CN16" s="73"/>
      <c r="CO16" s="73"/>
      <c r="CP16" s="141"/>
      <c r="CQ16" s="75"/>
      <c r="CR16" s="75"/>
      <c r="CS16" s="75"/>
      <c r="CT16" s="143"/>
      <c r="CU16" s="77"/>
      <c r="CV16" s="77"/>
      <c r="CW16" s="77"/>
      <c r="CX16" s="145"/>
      <c r="CY16" s="79"/>
      <c r="CZ16" s="79"/>
      <c r="DA16" s="79"/>
      <c r="DB16" s="147"/>
      <c r="DC16" s="112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1</v>
      </c>
      <c r="DK16" s="81">
        <f t="shared" si="18"/>
        <v>0</v>
      </c>
      <c r="DL16" s="33">
        <f t="shared" si="19"/>
        <v>0</v>
      </c>
      <c r="DM16" s="34">
        <f t="shared" si="20"/>
        <v>1</v>
      </c>
      <c r="DN16" s="33">
        <f t="shared" si="21"/>
        <v>0</v>
      </c>
      <c r="DO16" s="33">
        <f t="shared" si="22"/>
        <v>0</v>
      </c>
      <c r="DP16" s="34">
        <f t="shared" si="23"/>
        <v>1</v>
      </c>
      <c r="DQ16" s="35">
        <f t="shared" si="24"/>
        <v>0</v>
      </c>
      <c r="DR16" s="35">
        <f t="shared" si="25"/>
        <v>0</v>
      </c>
      <c r="DS16" s="34">
        <f t="shared" si="26"/>
        <v>1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 t="e">
        <f t="shared" si="30"/>
        <v>#DIV/0!</v>
      </c>
      <c r="DY16" s="82" t="str">
        <f t="shared" si="31"/>
        <v>-</v>
      </c>
      <c r="DZ16" s="14"/>
    </row>
    <row r="17" spans="1:130" ht="12.75">
      <c r="A17" s="14"/>
      <c r="B17" s="14"/>
      <c r="C17" s="14"/>
      <c r="D17" s="21">
        <f>classi!B140</f>
        <v>0</v>
      </c>
      <c r="E17" s="37"/>
      <c r="F17" s="23">
        <f>classi!C140</f>
        <v>0</v>
      </c>
      <c r="G17" s="23">
        <f>classi!D140</f>
        <v>0</v>
      </c>
      <c r="H17" s="23">
        <f>classi!G140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29"/>
      <c r="P17" s="26">
        <f t="shared" si="0"/>
        <v>0</v>
      </c>
      <c r="Q17" s="25">
        <v>0</v>
      </c>
      <c r="R17" s="25">
        <v>0</v>
      </c>
      <c r="S17" s="25">
        <v>0</v>
      </c>
      <c r="T17" s="129"/>
      <c r="U17" s="26">
        <f t="shared" si="1"/>
        <v>0</v>
      </c>
      <c r="V17" s="25">
        <v>0</v>
      </c>
      <c r="W17" s="25">
        <v>0</v>
      </c>
      <c r="X17" s="25">
        <v>0</v>
      </c>
      <c r="Y17" s="129"/>
      <c r="Z17" s="26">
        <f t="shared" si="2"/>
        <v>0</v>
      </c>
      <c r="AA17" s="25">
        <v>0</v>
      </c>
      <c r="AB17" s="25">
        <v>0</v>
      </c>
      <c r="AC17" s="25">
        <v>0</v>
      </c>
      <c r="AD17" s="129"/>
      <c r="AE17" s="26">
        <f t="shared" si="3"/>
        <v>0</v>
      </c>
      <c r="AF17" s="25">
        <v>0</v>
      </c>
      <c r="AG17" s="25">
        <v>0</v>
      </c>
      <c r="AH17" s="25">
        <v>0</v>
      </c>
      <c r="AI17" s="129"/>
      <c r="AJ17" s="26">
        <f t="shared" si="4"/>
        <v>0</v>
      </c>
      <c r="AK17" s="25">
        <v>0</v>
      </c>
      <c r="AL17" s="25">
        <v>0</v>
      </c>
      <c r="AM17" s="25">
        <v>0</v>
      </c>
      <c r="AN17" s="129"/>
      <c r="AO17" s="26">
        <f t="shared" si="5"/>
        <v>0</v>
      </c>
      <c r="AP17" s="25">
        <v>0</v>
      </c>
      <c r="AQ17" s="25">
        <v>0</v>
      </c>
      <c r="AR17" s="25">
        <v>0</v>
      </c>
      <c r="AS17" s="129"/>
      <c r="AT17" s="26">
        <f t="shared" si="6"/>
        <v>0</v>
      </c>
      <c r="AU17" s="25">
        <v>0</v>
      </c>
      <c r="AV17" s="25">
        <v>0</v>
      </c>
      <c r="AW17" s="25">
        <v>0</v>
      </c>
      <c r="AX17" s="129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3"/>
      <c r="BE17" s="26">
        <f t="shared" si="9"/>
        <v>0</v>
      </c>
      <c r="BF17" s="29">
        <v>0</v>
      </c>
      <c r="BG17" s="29">
        <v>0</v>
      </c>
      <c r="BH17" s="29">
        <v>0</v>
      </c>
      <c r="BI17" s="133"/>
      <c r="BJ17" s="26">
        <f t="shared" si="10"/>
        <v>0</v>
      </c>
      <c r="BK17" s="29">
        <v>0</v>
      </c>
      <c r="BL17" s="29">
        <v>0</v>
      </c>
      <c r="BM17" s="29">
        <v>0</v>
      </c>
      <c r="BN17" s="133"/>
      <c r="BO17" s="26">
        <f t="shared" si="11"/>
        <v>0</v>
      </c>
      <c r="BP17" s="29">
        <v>0</v>
      </c>
      <c r="BQ17" s="29">
        <v>0</v>
      </c>
      <c r="BR17" s="29">
        <v>0</v>
      </c>
      <c r="BS17" s="133"/>
      <c r="BT17" s="26">
        <f t="shared" si="12"/>
        <v>0</v>
      </c>
      <c r="BU17" s="30">
        <v>0</v>
      </c>
      <c r="BV17" s="30">
        <v>0</v>
      </c>
      <c r="BW17" s="30">
        <v>0</v>
      </c>
      <c r="BX17" s="133"/>
      <c r="BY17" s="26">
        <f t="shared" si="13"/>
        <v>0</v>
      </c>
      <c r="BZ17" s="30">
        <v>0</v>
      </c>
      <c r="CA17" s="30">
        <v>0</v>
      </c>
      <c r="CB17" s="30">
        <v>0</v>
      </c>
      <c r="CC17" s="135"/>
      <c r="CD17" s="108">
        <f t="shared" si="14"/>
        <v>0</v>
      </c>
      <c r="CE17" s="110"/>
      <c r="CF17" s="69"/>
      <c r="CG17" s="69"/>
      <c r="CH17" s="137"/>
      <c r="CI17" s="71"/>
      <c r="CJ17" s="71"/>
      <c r="CK17" s="71"/>
      <c r="CL17" s="139"/>
      <c r="CM17" s="73"/>
      <c r="CN17" s="73"/>
      <c r="CO17" s="73"/>
      <c r="CP17" s="141"/>
      <c r="CQ17" s="75"/>
      <c r="CR17" s="75"/>
      <c r="CS17" s="75"/>
      <c r="CT17" s="143"/>
      <c r="CU17" s="77"/>
      <c r="CV17" s="77"/>
      <c r="CW17" s="77"/>
      <c r="CX17" s="145"/>
      <c r="CY17" s="79"/>
      <c r="CZ17" s="79"/>
      <c r="DA17" s="79"/>
      <c r="DB17" s="147"/>
      <c r="DC17" s="112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1</v>
      </c>
      <c r="DK17" s="81">
        <f t="shared" si="18"/>
        <v>0</v>
      </c>
      <c r="DL17" s="33">
        <f t="shared" si="19"/>
        <v>0</v>
      </c>
      <c r="DM17" s="34">
        <f t="shared" si="20"/>
        <v>1</v>
      </c>
      <c r="DN17" s="33">
        <f t="shared" si="21"/>
        <v>0</v>
      </c>
      <c r="DO17" s="33">
        <f t="shared" si="22"/>
        <v>0</v>
      </c>
      <c r="DP17" s="34">
        <f t="shared" si="23"/>
        <v>1</v>
      </c>
      <c r="DQ17" s="35">
        <f t="shared" si="24"/>
        <v>0</v>
      </c>
      <c r="DR17" s="35">
        <f t="shared" si="25"/>
        <v>0</v>
      </c>
      <c r="DS17" s="34">
        <f t="shared" si="26"/>
        <v>1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 t="e">
        <f t="shared" si="30"/>
        <v>#DIV/0!</v>
      </c>
      <c r="DY17" s="82" t="str">
        <f t="shared" si="31"/>
        <v>-</v>
      </c>
      <c r="DZ17" s="14"/>
    </row>
    <row r="18" spans="1:130" ht="12.75">
      <c r="A18" s="14"/>
      <c r="B18" s="14"/>
      <c r="C18" s="14"/>
      <c r="D18" s="21">
        <f>classi!B141</f>
        <v>0</v>
      </c>
      <c r="E18" s="37"/>
      <c r="F18" s="23">
        <f>classi!C141</f>
        <v>0</v>
      </c>
      <c r="G18" s="23">
        <f>classi!D141</f>
        <v>0</v>
      </c>
      <c r="H18" s="23">
        <f>classi!G141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29"/>
      <c r="P18" s="26">
        <f t="shared" si="0"/>
        <v>0</v>
      </c>
      <c r="Q18" s="25">
        <v>0</v>
      </c>
      <c r="R18" s="25">
        <v>0</v>
      </c>
      <c r="S18" s="25">
        <v>0</v>
      </c>
      <c r="T18" s="129"/>
      <c r="U18" s="26">
        <f t="shared" si="1"/>
        <v>0</v>
      </c>
      <c r="V18" s="25">
        <v>0</v>
      </c>
      <c r="W18" s="25">
        <v>0</v>
      </c>
      <c r="X18" s="25">
        <v>0</v>
      </c>
      <c r="Y18" s="129"/>
      <c r="Z18" s="26">
        <f t="shared" si="2"/>
        <v>0</v>
      </c>
      <c r="AA18" s="25">
        <v>0</v>
      </c>
      <c r="AB18" s="25">
        <v>0</v>
      </c>
      <c r="AC18" s="25">
        <v>0</v>
      </c>
      <c r="AD18" s="129"/>
      <c r="AE18" s="26">
        <f t="shared" si="3"/>
        <v>0</v>
      </c>
      <c r="AF18" s="25">
        <v>0</v>
      </c>
      <c r="AG18" s="25">
        <v>0</v>
      </c>
      <c r="AH18" s="25">
        <v>0</v>
      </c>
      <c r="AI18" s="129"/>
      <c r="AJ18" s="26">
        <f t="shared" si="4"/>
        <v>0</v>
      </c>
      <c r="AK18" s="25">
        <v>0</v>
      </c>
      <c r="AL18" s="25">
        <v>0</v>
      </c>
      <c r="AM18" s="25">
        <v>0</v>
      </c>
      <c r="AN18" s="129"/>
      <c r="AO18" s="26">
        <f t="shared" si="5"/>
        <v>0</v>
      </c>
      <c r="AP18" s="25">
        <v>0</v>
      </c>
      <c r="AQ18" s="25">
        <v>0</v>
      </c>
      <c r="AR18" s="25">
        <v>0</v>
      </c>
      <c r="AS18" s="129"/>
      <c r="AT18" s="26">
        <f t="shared" si="6"/>
        <v>0</v>
      </c>
      <c r="AU18" s="25">
        <v>0</v>
      </c>
      <c r="AV18" s="25">
        <v>0</v>
      </c>
      <c r="AW18" s="25">
        <v>0</v>
      </c>
      <c r="AX18" s="129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3"/>
      <c r="BE18" s="26">
        <f t="shared" si="9"/>
        <v>0</v>
      </c>
      <c r="BF18" s="29">
        <v>0</v>
      </c>
      <c r="BG18" s="29">
        <v>0</v>
      </c>
      <c r="BH18" s="29">
        <v>0</v>
      </c>
      <c r="BI18" s="133"/>
      <c r="BJ18" s="26">
        <f t="shared" si="10"/>
        <v>0</v>
      </c>
      <c r="BK18" s="29">
        <v>0</v>
      </c>
      <c r="BL18" s="29">
        <v>0</v>
      </c>
      <c r="BM18" s="29">
        <v>0</v>
      </c>
      <c r="BN18" s="133"/>
      <c r="BO18" s="26">
        <f t="shared" si="11"/>
        <v>0</v>
      </c>
      <c r="BP18" s="29">
        <v>0</v>
      </c>
      <c r="BQ18" s="29">
        <v>0</v>
      </c>
      <c r="BR18" s="29">
        <v>0</v>
      </c>
      <c r="BS18" s="133"/>
      <c r="BT18" s="26">
        <f t="shared" si="12"/>
        <v>0</v>
      </c>
      <c r="BU18" s="30">
        <v>0</v>
      </c>
      <c r="BV18" s="30">
        <v>0</v>
      </c>
      <c r="BW18" s="30">
        <v>0</v>
      </c>
      <c r="BX18" s="133"/>
      <c r="BY18" s="26">
        <f t="shared" si="13"/>
        <v>0</v>
      </c>
      <c r="BZ18" s="30">
        <v>0</v>
      </c>
      <c r="CA18" s="30">
        <v>0</v>
      </c>
      <c r="CB18" s="30">
        <v>0</v>
      </c>
      <c r="CC18" s="135"/>
      <c r="CD18" s="108">
        <f t="shared" si="14"/>
        <v>0</v>
      </c>
      <c r="CE18" s="110"/>
      <c r="CF18" s="69"/>
      <c r="CG18" s="69"/>
      <c r="CH18" s="137"/>
      <c r="CI18" s="71"/>
      <c r="CJ18" s="71"/>
      <c r="CK18" s="71"/>
      <c r="CL18" s="139"/>
      <c r="CM18" s="73"/>
      <c r="CN18" s="73"/>
      <c r="CO18" s="73"/>
      <c r="CP18" s="141"/>
      <c r="CQ18" s="75"/>
      <c r="CR18" s="75"/>
      <c r="CS18" s="75"/>
      <c r="CT18" s="143"/>
      <c r="CU18" s="77"/>
      <c r="CV18" s="77"/>
      <c r="CW18" s="77"/>
      <c r="CX18" s="145"/>
      <c r="CY18" s="79"/>
      <c r="CZ18" s="79"/>
      <c r="DA18" s="79"/>
      <c r="DB18" s="147"/>
      <c r="DC18" s="112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1</v>
      </c>
      <c r="DK18" s="81">
        <f t="shared" si="18"/>
        <v>0</v>
      </c>
      <c r="DL18" s="33">
        <f t="shared" si="19"/>
        <v>0</v>
      </c>
      <c r="DM18" s="34">
        <f t="shared" si="20"/>
        <v>1</v>
      </c>
      <c r="DN18" s="33">
        <f t="shared" si="21"/>
        <v>0</v>
      </c>
      <c r="DO18" s="33">
        <f t="shared" si="22"/>
        <v>0</v>
      </c>
      <c r="DP18" s="34">
        <f t="shared" si="23"/>
        <v>1</v>
      </c>
      <c r="DQ18" s="35">
        <f t="shared" si="24"/>
        <v>0</v>
      </c>
      <c r="DR18" s="35">
        <f t="shared" si="25"/>
        <v>0</v>
      </c>
      <c r="DS18" s="34">
        <f t="shared" si="26"/>
        <v>1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 t="e">
        <f t="shared" si="30"/>
        <v>#DIV/0!</v>
      </c>
      <c r="DY18" s="82" t="str">
        <f t="shared" si="31"/>
        <v>-</v>
      </c>
      <c r="DZ18" s="14"/>
    </row>
    <row r="19" spans="1:130" ht="12.75">
      <c r="A19" s="14"/>
      <c r="B19" s="14"/>
      <c r="C19" s="14"/>
      <c r="D19" s="21" t="str">
        <f>classi!B142</f>
        <v>-</v>
      </c>
      <c r="E19" s="37"/>
      <c r="F19" s="23">
        <f>classi!C142</f>
        <v>0</v>
      </c>
      <c r="G19" s="23">
        <f>classi!D142</f>
        <v>0</v>
      </c>
      <c r="H19" s="23">
        <f>classi!G142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29"/>
      <c r="P19" s="26">
        <f t="shared" si="0"/>
        <v>0</v>
      </c>
      <c r="Q19" s="25">
        <v>0</v>
      </c>
      <c r="R19" s="25">
        <v>0</v>
      </c>
      <c r="S19" s="25">
        <v>0</v>
      </c>
      <c r="T19" s="129"/>
      <c r="U19" s="26">
        <f t="shared" si="1"/>
        <v>0</v>
      </c>
      <c r="V19" s="25">
        <v>0</v>
      </c>
      <c r="W19" s="25">
        <v>0</v>
      </c>
      <c r="X19" s="25">
        <v>0</v>
      </c>
      <c r="Y19" s="129"/>
      <c r="Z19" s="26">
        <f t="shared" si="2"/>
        <v>0</v>
      </c>
      <c r="AA19" s="25">
        <v>0</v>
      </c>
      <c r="AB19" s="25">
        <v>0</v>
      </c>
      <c r="AC19" s="25">
        <v>0</v>
      </c>
      <c r="AD19" s="129"/>
      <c r="AE19" s="26">
        <f t="shared" si="3"/>
        <v>0</v>
      </c>
      <c r="AF19" s="25">
        <v>0</v>
      </c>
      <c r="AG19" s="25">
        <v>0</v>
      </c>
      <c r="AH19" s="25">
        <v>0</v>
      </c>
      <c r="AI19" s="129"/>
      <c r="AJ19" s="26">
        <f t="shared" si="4"/>
        <v>0</v>
      </c>
      <c r="AK19" s="25">
        <v>0</v>
      </c>
      <c r="AL19" s="25">
        <v>0</v>
      </c>
      <c r="AM19" s="25">
        <v>0</v>
      </c>
      <c r="AN19" s="129"/>
      <c r="AO19" s="26">
        <f t="shared" si="5"/>
        <v>0</v>
      </c>
      <c r="AP19" s="25">
        <v>0</v>
      </c>
      <c r="AQ19" s="25">
        <v>0</v>
      </c>
      <c r="AR19" s="25">
        <v>0</v>
      </c>
      <c r="AS19" s="129"/>
      <c r="AT19" s="26">
        <f t="shared" si="6"/>
        <v>0</v>
      </c>
      <c r="AU19" s="25">
        <v>0</v>
      </c>
      <c r="AV19" s="25">
        <v>0</v>
      </c>
      <c r="AW19" s="25">
        <v>0</v>
      </c>
      <c r="AX19" s="129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3"/>
      <c r="BE19" s="26">
        <f t="shared" si="9"/>
        <v>0</v>
      </c>
      <c r="BF19" s="29">
        <v>0</v>
      </c>
      <c r="BG19" s="29">
        <v>0</v>
      </c>
      <c r="BH19" s="29">
        <v>0</v>
      </c>
      <c r="BI19" s="133"/>
      <c r="BJ19" s="26">
        <f t="shared" si="10"/>
        <v>0</v>
      </c>
      <c r="BK19" s="29">
        <v>0</v>
      </c>
      <c r="BL19" s="29">
        <v>0</v>
      </c>
      <c r="BM19" s="29">
        <v>0</v>
      </c>
      <c r="BN19" s="133"/>
      <c r="BO19" s="26">
        <f t="shared" si="11"/>
        <v>0</v>
      </c>
      <c r="BP19" s="29">
        <v>0</v>
      </c>
      <c r="BQ19" s="29">
        <v>0</v>
      </c>
      <c r="BR19" s="29">
        <v>0</v>
      </c>
      <c r="BS19" s="133"/>
      <c r="BT19" s="26">
        <f t="shared" si="12"/>
        <v>0</v>
      </c>
      <c r="BU19" s="30">
        <v>0</v>
      </c>
      <c r="BV19" s="30">
        <v>0</v>
      </c>
      <c r="BW19" s="30">
        <v>0</v>
      </c>
      <c r="BX19" s="133"/>
      <c r="BY19" s="26">
        <f t="shared" si="13"/>
        <v>0</v>
      </c>
      <c r="BZ19" s="30">
        <v>0</v>
      </c>
      <c r="CA19" s="30">
        <v>0</v>
      </c>
      <c r="CB19" s="30">
        <v>0</v>
      </c>
      <c r="CC19" s="135"/>
      <c r="CD19" s="108">
        <f t="shared" si="14"/>
        <v>0</v>
      </c>
      <c r="CE19" s="110"/>
      <c r="CF19" s="69"/>
      <c r="CG19" s="69"/>
      <c r="CH19" s="137"/>
      <c r="CI19" s="71"/>
      <c r="CJ19" s="71"/>
      <c r="CK19" s="71"/>
      <c r="CL19" s="139"/>
      <c r="CM19" s="73"/>
      <c r="CN19" s="73"/>
      <c r="CO19" s="73"/>
      <c r="CP19" s="141"/>
      <c r="CQ19" s="75"/>
      <c r="CR19" s="75"/>
      <c r="CS19" s="75"/>
      <c r="CT19" s="143"/>
      <c r="CU19" s="77"/>
      <c r="CV19" s="77"/>
      <c r="CW19" s="77"/>
      <c r="CX19" s="145"/>
      <c r="CY19" s="79"/>
      <c r="CZ19" s="79"/>
      <c r="DA19" s="79"/>
      <c r="DB19" s="147"/>
      <c r="DC19" s="112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1</v>
      </c>
      <c r="DK19" s="81">
        <f t="shared" si="18"/>
        <v>0</v>
      </c>
      <c r="DL19" s="33">
        <f t="shared" si="19"/>
        <v>0</v>
      </c>
      <c r="DM19" s="34">
        <f t="shared" si="20"/>
        <v>1</v>
      </c>
      <c r="DN19" s="33">
        <f t="shared" si="21"/>
        <v>0</v>
      </c>
      <c r="DO19" s="33">
        <f t="shared" si="22"/>
        <v>0</v>
      </c>
      <c r="DP19" s="34">
        <f t="shared" si="23"/>
        <v>1</v>
      </c>
      <c r="DQ19" s="35">
        <f t="shared" si="24"/>
        <v>0</v>
      </c>
      <c r="DR19" s="35">
        <f t="shared" si="25"/>
        <v>0</v>
      </c>
      <c r="DS19" s="34">
        <f t="shared" si="26"/>
        <v>1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 t="e">
        <f t="shared" si="30"/>
        <v>#DIV/0!</v>
      </c>
      <c r="DY19" s="82" t="str">
        <f t="shared" si="31"/>
        <v>-</v>
      </c>
      <c r="DZ19" s="14"/>
    </row>
    <row r="20" spans="1:130" ht="12.75">
      <c r="A20" s="14"/>
      <c r="B20" s="14"/>
      <c r="C20" s="14"/>
      <c r="D20" s="21" t="str">
        <f>classi!B143</f>
        <v>-</v>
      </c>
      <c r="E20" s="37"/>
      <c r="F20" s="23">
        <f>classi!C143</f>
        <v>0</v>
      </c>
      <c r="G20" s="23">
        <f>classi!D143</f>
        <v>0</v>
      </c>
      <c r="H20" s="23">
        <f>classi!G143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29"/>
      <c r="P20" s="26">
        <f t="shared" si="0"/>
        <v>0</v>
      </c>
      <c r="Q20" s="25">
        <v>0</v>
      </c>
      <c r="R20" s="25">
        <v>0</v>
      </c>
      <c r="S20" s="25">
        <v>0</v>
      </c>
      <c r="T20" s="129"/>
      <c r="U20" s="26">
        <f t="shared" si="1"/>
        <v>0</v>
      </c>
      <c r="V20" s="25">
        <v>0</v>
      </c>
      <c r="W20" s="25">
        <v>0</v>
      </c>
      <c r="X20" s="25">
        <v>0</v>
      </c>
      <c r="Y20" s="129"/>
      <c r="Z20" s="26">
        <f t="shared" si="2"/>
        <v>0</v>
      </c>
      <c r="AA20" s="25">
        <v>0</v>
      </c>
      <c r="AB20" s="25">
        <v>0</v>
      </c>
      <c r="AC20" s="25">
        <v>0</v>
      </c>
      <c r="AD20" s="129"/>
      <c r="AE20" s="26">
        <f t="shared" si="3"/>
        <v>0</v>
      </c>
      <c r="AF20" s="25">
        <v>0</v>
      </c>
      <c r="AG20" s="25">
        <v>0</v>
      </c>
      <c r="AH20" s="25">
        <v>0</v>
      </c>
      <c r="AI20" s="129"/>
      <c r="AJ20" s="26">
        <f t="shared" si="4"/>
        <v>0</v>
      </c>
      <c r="AK20" s="25">
        <v>0</v>
      </c>
      <c r="AL20" s="25">
        <v>0</v>
      </c>
      <c r="AM20" s="25">
        <v>0</v>
      </c>
      <c r="AN20" s="129"/>
      <c r="AO20" s="26">
        <f t="shared" si="5"/>
        <v>0</v>
      </c>
      <c r="AP20" s="25">
        <v>0</v>
      </c>
      <c r="AQ20" s="25">
        <v>0</v>
      </c>
      <c r="AR20" s="25">
        <v>0</v>
      </c>
      <c r="AS20" s="129"/>
      <c r="AT20" s="26">
        <f t="shared" si="6"/>
        <v>0</v>
      </c>
      <c r="AU20" s="25">
        <v>0</v>
      </c>
      <c r="AV20" s="25">
        <v>0</v>
      </c>
      <c r="AW20" s="25">
        <v>0</v>
      </c>
      <c r="AX20" s="129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3"/>
      <c r="BE20" s="26">
        <f t="shared" si="9"/>
        <v>0</v>
      </c>
      <c r="BF20" s="29">
        <v>0</v>
      </c>
      <c r="BG20" s="29">
        <v>0</v>
      </c>
      <c r="BH20" s="29">
        <v>0</v>
      </c>
      <c r="BI20" s="133"/>
      <c r="BJ20" s="26">
        <f t="shared" si="10"/>
        <v>0</v>
      </c>
      <c r="BK20" s="29">
        <v>0</v>
      </c>
      <c r="BL20" s="29">
        <v>0</v>
      </c>
      <c r="BM20" s="29">
        <v>0</v>
      </c>
      <c r="BN20" s="133"/>
      <c r="BO20" s="26">
        <f t="shared" si="11"/>
        <v>0</v>
      </c>
      <c r="BP20" s="29">
        <v>0</v>
      </c>
      <c r="BQ20" s="29">
        <v>0</v>
      </c>
      <c r="BR20" s="29">
        <v>0</v>
      </c>
      <c r="BS20" s="133"/>
      <c r="BT20" s="26">
        <f t="shared" si="12"/>
        <v>0</v>
      </c>
      <c r="BU20" s="30">
        <v>0</v>
      </c>
      <c r="BV20" s="30">
        <v>0</v>
      </c>
      <c r="BW20" s="30">
        <v>0</v>
      </c>
      <c r="BX20" s="133"/>
      <c r="BY20" s="26">
        <f t="shared" si="13"/>
        <v>0</v>
      </c>
      <c r="BZ20" s="30">
        <v>0</v>
      </c>
      <c r="CA20" s="30">
        <v>0</v>
      </c>
      <c r="CB20" s="30">
        <v>0</v>
      </c>
      <c r="CC20" s="135"/>
      <c r="CD20" s="108">
        <f t="shared" si="14"/>
        <v>0</v>
      </c>
      <c r="CE20" s="110"/>
      <c r="CF20" s="69"/>
      <c r="CG20" s="69"/>
      <c r="CH20" s="137"/>
      <c r="CI20" s="71"/>
      <c r="CJ20" s="71"/>
      <c r="CK20" s="71"/>
      <c r="CL20" s="139"/>
      <c r="CM20" s="73"/>
      <c r="CN20" s="73"/>
      <c r="CO20" s="73"/>
      <c r="CP20" s="141"/>
      <c r="CQ20" s="75"/>
      <c r="CR20" s="75"/>
      <c r="CS20" s="75"/>
      <c r="CT20" s="143"/>
      <c r="CU20" s="77"/>
      <c r="CV20" s="77"/>
      <c r="CW20" s="77"/>
      <c r="CX20" s="145"/>
      <c r="CY20" s="79"/>
      <c r="CZ20" s="79"/>
      <c r="DA20" s="79"/>
      <c r="DB20" s="147"/>
      <c r="DC20" s="112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1</v>
      </c>
      <c r="DK20" s="81">
        <f t="shared" si="18"/>
        <v>0</v>
      </c>
      <c r="DL20" s="33">
        <f t="shared" si="19"/>
        <v>0</v>
      </c>
      <c r="DM20" s="34">
        <f t="shared" si="20"/>
        <v>1</v>
      </c>
      <c r="DN20" s="33">
        <f t="shared" si="21"/>
        <v>0</v>
      </c>
      <c r="DO20" s="33">
        <f t="shared" si="22"/>
        <v>0</v>
      </c>
      <c r="DP20" s="34">
        <f t="shared" si="23"/>
        <v>1</v>
      </c>
      <c r="DQ20" s="35">
        <f t="shared" si="24"/>
        <v>0</v>
      </c>
      <c r="DR20" s="35">
        <f t="shared" si="25"/>
        <v>0</v>
      </c>
      <c r="DS20" s="34">
        <f t="shared" si="26"/>
        <v>1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 t="e">
        <f t="shared" si="30"/>
        <v>#DIV/0!</v>
      </c>
      <c r="DY20" s="82" t="str">
        <f t="shared" si="31"/>
        <v>-</v>
      </c>
      <c r="DZ20" s="14"/>
    </row>
    <row r="21" spans="1:130" ht="12.75">
      <c r="A21" s="14"/>
      <c r="B21" s="14"/>
      <c r="C21" s="14"/>
      <c r="D21" s="21" t="str">
        <f>classi!B144</f>
        <v>-</v>
      </c>
      <c r="E21" s="37"/>
      <c r="F21" s="23">
        <f>classi!C144</f>
        <v>0</v>
      </c>
      <c r="G21" s="23">
        <f>classi!D144</f>
        <v>0</v>
      </c>
      <c r="H21" s="23">
        <f>classi!G144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29"/>
      <c r="P21" s="26">
        <f t="shared" si="0"/>
        <v>0</v>
      </c>
      <c r="Q21" s="25">
        <v>0</v>
      </c>
      <c r="R21" s="25">
        <v>0</v>
      </c>
      <c r="S21" s="25">
        <v>0</v>
      </c>
      <c r="T21" s="129"/>
      <c r="U21" s="26">
        <f t="shared" si="1"/>
        <v>0</v>
      </c>
      <c r="V21" s="25">
        <v>0</v>
      </c>
      <c r="W21" s="25">
        <v>0</v>
      </c>
      <c r="X21" s="25">
        <v>0</v>
      </c>
      <c r="Y21" s="129"/>
      <c r="Z21" s="26">
        <f t="shared" si="2"/>
        <v>0</v>
      </c>
      <c r="AA21" s="25">
        <v>0</v>
      </c>
      <c r="AB21" s="25">
        <v>0</v>
      </c>
      <c r="AC21" s="25">
        <v>0</v>
      </c>
      <c r="AD21" s="129"/>
      <c r="AE21" s="26">
        <f t="shared" si="3"/>
        <v>0</v>
      </c>
      <c r="AF21" s="25">
        <v>0</v>
      </c>
      <c r="AG21" s="25">
        <v>0</v>
      </c>
      <c r="AH21" s="25">
        <v>0</v>
      </c>
      <c r="AI21" s="129"/>
      <c r="AJ21" s="26">
        <f t="shared" si="4"/>
        <v>0</v>
      </c>
      <c r="AK21" s="25">
        <v>0</v>
      </c>
      <c r="AL21" s="25">
        <v>0</v>
      </c>
      <c r="AM21" s="25">
        <v>0</v>
      </c>
      <c r="AN21" s="129"/>
      <c r="AO21" s="26">
        <f t="shared" si="5"/>
        <v>0</v>
      </c>
      <c r="AP21" s="25">
        <v>0</v>
      </c>
      <c r="AQ21" s="25">
        <v>0</v>
      </c>
      <c r="AR21" s="25">
        <v>0</v>
      </c>
      <c r="AS21" s="129"/>
      <c r="AT21" s="26">
        <f t="shared" si="6"/>
        <v>0</v>
      </c>
      <c r="AU21" s="25">
        <v>0</v>
      </c>
      <c r="AV21" s="25">
        <v>0</v>
      </c>
      <c r="AW21" s="25">
        <v>0</v>
      </c>
      <c r="AX21" s="129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3"/>
      <c r="BE21" s="26">
        <f t="shared" si="9"/>
        <v>0</v>
      </c>
      <c r="BF21" s="29">
        <v>0</v>
      </c>
      <c r="BG21" s="29">
        <v>0</v>
      </c>
      <c r="BH21" s="29">
        <v>0</v>
      </c>
      <c r="BI21" s="133"/>
      <c r="BJ21" s="26">
        <f t="shared" si="10"/>
        <v>0</v>
      </c>
      <c r="BK21" s="29">
        <v>0</v>
      </c>
      <c r="BL21" s="29">
        <v>0</v>
      </c>
      <c r="BM21" s="29">
        <v>0</v>
      </c>
      <c r="BN21" s="133"/>
      <c r="BO21" s="26">
        <f t="shared" si="11"/>
        <v>0</v>
      </c>
      <c r="BP21" s="29">
        <v>0</v>
      </c>
      <c r="BQ21" s="29">
        <v>0</v>
      </c>
      <c r="BR21" s="29">
        <v>0</v>
      </c>
      <c r="BS21" s="133"/>
      <c r="BT21" s="26">
        <f t="shared" si="12"/>
        <v>0</v>
      </c>
      <c r="BU21" s="30">
        <v>0</v>
      </c>
      <c r="BV21" s="30">
        <v>0</v>
      </c>
      <c r="BW21" s="30">
        <v>0</v>
      </c>
      <c r="BX21" s="133"/>
      <c r="BY21" s="26">
        <f t="shared" si="13"/>
        <v>0</v>
      </c>
      <c r="BZ21" s="30">
        <v>0</v>
      </c>
      <c r="CA21" s="30">
        <v>0</v>
      </c>
      <c r="CB21" s="30">
        <v>0</v>
      </c>
      <c r="CC21" s="135"/>
      <c r="CD21" s="108">
        <f t="shared" si="14"/>
        <v>0</v>
      </c>
      <c r="CE21" s="110"/>
      <c r="CF21" s="69"/>
      <c r="CG21" s="69"/>
      <c r="CH21" s="137"/>
      <c r="CI21" s="71"/>
      <c r="CJ21" s="71"/>
      <c r="CK21" s="71"/>
      <c r="CL21" s="139"/>
      <c r="CM21" s="73"/>
      <c r="CN21" s="73"/>
      <c r="CO21" s="73"/>
      <c r="CP21" s="141"/>
      <c r="CQ21" s="75"/>
      <c r="CR21" s="75"/>
      <c r="CS21" s="75"/>
      <c r="CT21" s="143"/>
      <c r="CU21" s="77"/>
      <c r="CV21" s="77"/>
      <c r="CW21" s="77"/>
      <c r="CX21" s="145"/>
      <c r="CY21" s="79"/>
      <c r="CZ21" s="79"/>
      <c r="DA21" s="79"/>
      <c r="DB21" s="147"/>
      <c r="DC21" s="112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1</v>
      </c>
      <c r="DK21" s="81">
        <f t="shared" si="18"/>
        <v>0</v>
      </c>
      <c r="DL21" s="33">
        <f t="shared" si="19"/>
        <v>0</v>
      </c>
      <c r="DM21" s="34">
        <f t="shared" si="20"/>
        <v>1</v>
      </c>
      <c r="DN21" s="33">
        <f t="shared" si="21"/>
        <v>0</v>
      </c>
      <c r="DO21" s="33">
        <f t="shared" si="22"/>
        <v>0</v>
      </c>
      <c r="DP21" s="34">
        <f t="shared" si="23"/>
        <v>1</v>
      </c>
      <c r="DQ21" s="35">
        <f t="shared" si="24"/>
        <v>0</v>
      </c>
      <c r="DR21" s="35">
        <f t="shared" si="25"/>
        <v>0</v>
      </c>
      <c r="DS21" s="34">
        <f t="shared" si="26"/>
        <v>1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 t="e">
        <f t="shared" si="30"/>
        <v>#DIV/0!</v>
      </c>
      <c r="DY21" s="82" t="str">
        <f t="shared" si="31"/>
        <v>-</v>
      </c>
      <c r="DZ21" s="14"/>
    </row>
    <row r="22" spans="1:130" ht="12.75">
      <c r="A22" s="14"/>
      <c r="B22" s="14"/>
      <c r="C22" s="14"/>
      <c r="D22" s="21" t="str">
        <f>classi!B145</f>
        <v>-</v>
      </c>
      <c r="E22" s="37"/>
      <c r="F22" s="23">
        <f>classi!C145</f>
        <v>0</v>
      </c>
      <c r="G22" s="23">
        <f>classi!D145</f>
        <v>0</v>
      </c>
      <c r="H22" s="23">
        <f>classi!G145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29"/>
      <c r="P22" s="26">
        <f t="shared" si="0"/>
        <v>0</v>
      </c>
      <c r="Q22" s="25">
        <v>0</v>
      </c>
      <c r="R22" s="25">
        <v>0</v>
      </c>
      <c r="S22" s="25">
        <v>0</v>
      </c>
      <c r="T22" s="129"/>
      <c r="U22" s="26">
        <f t="shared" si="1"/>
        <v>0</v>
      </c>
      <c r="V22" s="25">
        <v>0</v>
      </c>
      <c r="W22" s="25">
        <v>0</v>
      </c>
      <c r="X22" s="25">
        <v>0</v>
      </c>
      <c r="Y22" s="129"/>
      <c r="Z22" s="26">
        <f t="shared" si="2"/>
        <v>0</v>
      </c>
      <c r="AA22" s="25">
        <v>0</v>
      </c>
      <c r="AB22" s="25">
        <v>0</v>
      </c>
      <c r="AC22" s="25">
        <v>0</v>
      </c>
      <c r="AD22" s="129"/>
      <c r="AE22" s="26">
        <f t="shared" si="3"/>
        <v>0</v>
      </c>
      <c r="AF22" s="25">
        <v>0</v>
      </c>
      <c r="AG22" s="25">
        <v>0</v>
      </c>
      <c r="AH22" s="25">
        <v>0</v>
      </c>
      <c r="AI22" s="129"/>
      <c r="AJ22" s="26">
        <f t="shared" si="4"/>
        <v>0</v>
      </c>
      <c r="AK22" s="25">
        <v>0</v>
      </c>
      <c r="AL22" s="25">
        <v>0</v>
      </c>
      <c r="AM22" s="25">
        <v>0</v>
      </c>
      <c r="AN22" s="129"/>
      <c r="AO22" s="26">
        <f t="shared" si="5"/>
        <v>0</v>
      </c>
      <c r="AP22" s="25">
        <v>0</v>
      </c>
      <c r="AQ22" s="25">
        <v>0</v>
      </c>
      <c r="AR22" s="25">
        <v>0</v>
      </c>
      <c r="AS22" s="129"/>
      <c r="AT22" s="26">
        <f t="shared" si="6"/>
        <v>0</v>
      </c>
      <c r="AU22" s="25">
        <v>0</v>
      </c>
      <c r="AV22" s="25">
        <v>0</v>
      </c>
      <c r="AW22" s="25">
        <v>0</v>
      </c>
      <c r="AX22" s="129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3"/>
      <c r="BE22" s="26">
        <f t="shared" si="9"/>
        <v>0</v>
      </c>
      <c r="BF22" s="29">
        <v>0</v>
      </c>
      <c r="BG22" s="29">
        <v>0</v>
      </c>
      <c r="BH22" s="29">
        <v>0</v>
      </c>
      <c r="BI22" s="133"/>
      <c r="BJ22" s="26">
        <f t="shared" si="10"/>
        <v>0</v>
      </c>
      <c r="BK22" s="29">
        <v>0</v>
      </c>
      <c r="BL22" s="29">
        <v>0</v>
      </c>
      <c r="BM22" s="29">
        <v>0</v>
      </c>
      <c r="BN22" s="133"/>
      <c r="BO22" s="26">
        <f t="shared" si="11"/>
        <v>0</v>
      </c>
      <c r="BP22" s="29">
        <v>0</v>
      </c>
      <c r="BQ22" s="29">
        <v>0</v>
      </c>
      <c r="BR22" s="29">
        <v>0</v>
      </c>
      <c r="BS22" s="133"/>
      <c r="BT22" s="26">
        <f t="shared" si="12"/>
        <v>0</v>
      </c>
      <c r="BU22" s="30">
        <v>0</v>
      </c>
      <c r="BV22" s="30">
        <v>0</v>
      </c>
      <c r="BW22" s="30">
        <v>0</v>
      </c>
      <c r="BX22" s="133"/>
      <c r="BY22" s="26">
        <f t="shared" si="13"/>
        <v>0</v>
      </c>
      <c r="BZ22" s="30">
        <v>0</v>
      </c>
      <c r="CA22" s="30">
        <v>0</v>
      </c>
      <c r="CB22" s="30">
        <v>0</v>
      </c>
      <c r="CC22" s="135"/>
      <c r="CD22" s="108">
        <f t="shared" si="14"/>
        <v>0</v>
      </c>
      <c r="CE22" s="110"/>
      <c r="CF22" s="69"/>
      <c r="CG22" s="69"/>
      <c r="CH22" s="137"/>
      <c r="CI22" s="71"/>
      <c r="CJ22" s="71"/>
      <c r="CK22" s="71"/>
      <c r="CL22" s="139"/>
      <c r="CM22" s="73"/>
      <c r="CN22" s="73"/>
      <c r="CO22" s="73"/>
      <c r="CP22" s="141"/>
      <c r="CQ22" s="75"/>
      <c r="CR22" s="75"/>
      <c r="CS22" s="75"/>
      <c r="CT22" s="143"/>
      <c r="CU22" s="77"/>
      <c r="CV22" s="77"/>
      <c r="CW22" s="77"/>
      <c r="CX22" s="145"/>
      <c r="CY22" s="79"/>
      <c r="CZ22" s="79"/>
      <c r="DA22" s="79"/>
      <c r="DB22" s="147"/>
      <c r="DC22" s="112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1</v>
      </c>
      <c r="DK22" s="81">
        <f t="shared" si="18"/>
        <v>0</v>
      </c>
      <c r="DL22" s="33">
        <f t="shared" si="19"/>
        <v>0</v>
      </c>
      <c r="DM22" s="34">
        <f t="shared" si="20"/>
        <v>1</v>
      </c>
      <c r="DN22" s="33">
        <f t="shared" si="21"/>
        <v>0</v>
      </c>
      <c r="DO22" s="33">
        <f t="shared" si="22"/>
        <v>0</v>
      </c>
      <c r="DP22" s="34">
        <f t="shared" si="23"/>
        <v>1</v>
      </c>
      <c r="DQ22" s="35">
        <f t="shared" si="24"/>
        <v>0</v>
      </c>
      <c r="DR22" s="35">
        <f t="shared" si="25"/>
        <v>0</v>
      </c>
      <c r="DS22" s="34">
        <f t="shared" si="26"/>
        <v>1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 t="e">
        <f t="shared" si="30"/>
        <v>#DIV/0!</v>
      </c>
      <c r="DY22" s="82" t="str">
        <f t="shared" si="31"/>
        <v>-</v>
      </c>
      <c r="DZ22" s="14"/>
    </row>
    <row r="23" spans="1:130" ht="13.5" thickBot="1">
      <c r="A23" s="14"/>
      <c r="B23" s="14"/>
      <c r="C23" s="14"/>
      <c r="D23" s="38" t="str">
        <f>classi!B146</f>
        <v>-</v>
      </c>
      <c r="E23" s="39"/>
      <c r="F23" s="40">
        <f>classi!C146</f>
        <v>0</v>
      </c>
      <c r="G23" s="40">
        <f>classi!D146</f>
        <v>0</v>
      </c>
      <c r="H23" s="40">
        <f>classi!G146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0"/>
      <c r="P23" s="42">
        <f t="shared" si="0"/>
        <v>0</v>
      </c>
      <c r="Q23" s="41">
        <v>0</v>
      </c>
      <c r="R23" s="41">
        <v>0</v>
      </c>
      <c r="S23" s="41">
        <v>0</v>
      </c>
      <c r="T23" s="130"/>
      <c r="U23" s="42">
        <f t="shared" si="1"/>
        <v>0</v>
      </c>
      <c r="V23" s="41">
        <v>0</v>
      </c>
      <c r="W23" s="41">
        <v>0</v>
      </c>
      <c r="X23" s="41">
        <v>0</v>
      </c>
      <c r="Y23" s="130"/>
      <c r="Z23" s="42">
        <f t="shared" si="2"/>
        <v>0</v>
      </c>
      <c r="AA23" s="41">
        <v>0</v>
      </c>
      <c r="AB23" s="41">
        <v>0</v>
      </c>
      <c r="AC23" s="41">
        <v>0</v>
      </c>
      <c r="AD23" s="130"/>
      <c r="AE23" s="42">
        <f t="shared" si="3"/>
        <v>0</v>
      </c>
      <c r="AF23" s="41">
        <v>0</v>
      </c>
      <c r="AG23" s="41">
        <v>0</v>
      </c>
      <c r="AH23" s="41">
        <v>0</v>
      </c>
      <c r="AI23" s="130"/>
      <c r="AJ23" s="42">
        <f t="shared" si="4"/>
        <v>0</v>
      </c>
      <c r="AK23" s="41">
        <v>0</v>
      </c>
      <c r="AL23" s="41">
        <v>0</v>
      </c>
      <c r="AM23" s="41">
        <v>0</v>
      </c>
      <c r="AN23" s="130"/>
      <c r="AO23" s="42">
        <f t="shared" si="5"/>
        <v>0</v>
      </c>
      <c r="AP23" s="41">
        <v>0</v>
      </c>
      <c r="AQ23" s="41">
        <v>0</v>
      </c>
      <c r="AR23" s="41">
        <v>0</v>
      </c>
      <c r="AS23" s="130"/>
      <c r="AT23" s="42">
        <f t="shared" si="6"/>
        <v>0</v>
      </c>
      <c r="AU23" s="41">
        <v>0</v>
      </c>
      <c r="AV23" s="41">
        <v>0</v>
      </c>
      <c r="AW23" s="41">
        <v>0</v>
      </c>
      <c r="AX23" s="130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4"/>
      <c r="BE23" s="42">
        <f t="shared" si="9"/>
        <v>0</v>
      </c>
      <c r="BF23" s="45">
        <v>0</v>
      </c>
      <c r="BG23" s="45">
        <v>0</v>
      </c>
      <c r="BH23" s="45">
        <v>0</v>
      </c>
      <c r="BI23" s="134"/>
      <c r="BJ23" s="42">
        <f t="shared" si="10"/>
        <v>0</v>
      </c>
      <c r="BK23" s="45">
        <v>0</v>
      </c>
      <c r="BL23" s="45">
        <v>0</v>
      </c>
      <c r="BM23" s="45">
        <v>0</v>
      </c>
      <c r="BN23" s="134"/>
      <c r="BO23" s="42">
        <f t="shared" si="11"/>
        <v>0</v>
      </c>
      <c r="BP23" s="45">
        <v>0</v>
      </c>
      <c r="BQ23" s="45">
        <v>0</v>
      </c>
      <c r="BR23" s="45">
        <v>0</v>
      </c>
      <c r="BS23" s="134"/>
      <c r="BT23" s="42">
        <f t="shared" si="12"/>
        <v>0</v>
      </c>
      <c r="BU23" s="46">
        <v>0</v>
      </c>
      <c r="BV23" s="46">
        <v>0</v>
      </c>
      <c r="BW23" s="46">
        <v>0</v>
      </c>
      <c r="BX23" s="134"/>
      <c r="BY23" s="42">
        <f t="shared" si="13"/>
        <v>0</v>
      </c>
      <c r="BZ23" s="46">
        <v>0</v>
      </c>
      <c r="CA23" s="46">
        <v>0</v>
      </c>
      <c r="CB23" s="46">
        <v>0</v>
      </c>
      <c r="CC23" s="136"/>
      <c r="CD23" s="109">
        <f t="shared" si="14"/>
        <v>0</v>
      </c>
      <c r="CE23" s="111"/>
      <c r="CF23" s="70"/>
      <c r="CG23" s="70"/>
      <c r="CH23" s="138"/>
      <c r="CI23" s="72"/>
      <c r="CJ23" s="72"/>
      <c r="CK23" s="72"/>
      <c r="CL23" s="140"/>
      <c r="CM23" s="74"/>
      <c r="CN23" s="74"/>
      <c r="CO23" s="74"/>
      <c r="CP23" s="142"/>
      <c r="CQ23" s="76"/>
      <c r="CR23" s="76"/>
      <c r="CS23" s="76"/>
      <c r="CT23" s="144"/>
      <c r="CU23" s="78"/>
      <c r="CV23" s="78"/>
      <c r="CW23" s="78"/>
      <c r="CX23" s="146"/>
      <c r="CY23" s="80"/>
      <c r="CZ23" s="80"/>
      <c r="DA23" s="80"/>
      <c r="DB23" s="148"/>
      <c r="DC23" s="113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1</v>
      </c>
      <c r="DK23" s="83">
        <f t="shared" si="18"/>
        <v>0</v>
      </c>
      <c r="DL23" s="49">
        <f t="shared" si="19"/>
        <v>0</v>
      </c>
      <c r="DM23" s="84">
        <f t="shared" si="20"/>
        <v>1</v>
      </c>
      <c r="DN23" s="49">
        <f t="shared" si="21"/>
        <v>0</v>
      </c>
      <c r="DO23" s="49">
        <f t="shared" si="22"/>
        <v>0</v>
      </c>
      <c r="DP23" s="84">
        <f t="shared" si="23"/>
        <v>1</v>
      </c>
      <c r="DQ23" s="85">
        <f t="shared" si="24"/>
        <v>0</v>
      </c>
      <c r="DR23" s="85">
        <f t="shared" si="25"/>
        <v>0</v>
      </c>
      <c r="DS23" s="84">
        <f t="shared" si="26"/>
        <v>1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 t="e">
        <f t="shared" si="30"/>
        <v>#DIV/0!</v>
      </c>
      <c r="DY23" s="87" t="str">
        <f t="shared" si="31"/>
        <v>-</v>
      </c>
      <c r="DZ23" s="14"/>
    </row>
    <row r="24" spans="1:13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1:13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1:13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3.5" thickBot="1">
      <c r="A27" s="14"/>
      <c r="B27" s="14"/>
      <c r="C27" s="14"/>
      <c r="D27" s="125" t="str">
        <f>D2</f>
        <v>Freestyle 1 </v>
      </c>
      <c r="E27" s="126"/>
      <c r="F27" s="126"/>
      <c r="G27" s="127"/>
      <c r="H27" s="128" t="str">
        <f>D1</f>
        <v>8° CSEN Italian open 2024</v>
      </c>
      <c r="I27" s="64"/>
      <c r="J27" s="64"/>
      <c r="K27" s="64"/>
      <c r="L27" s="261" t="s">
        <v>40</v>
      </c>
      <c r="M27" s="262"/>
      <c r="N27" s="262"/>
      <c r="O27" s="263"/>
      <c r="P27" s="261" t="s">
        <v>41</v>
      </c>
      <c r="Q27" s="264"/>
      <c r="R27" s="264"/>
      <c r="S27" s="264"/>
      <c r="T27" s="265"/>
      <c r="U27" s="261" t="s">
        <v>42</v>
      </c>
      <c r="V27" s="264"/>
      <c r="W27" s="264"/>
      <c r="X27" s="264"/>
      <c r="Y27" s="264"/>
      <c r="Z27" s="264"/>
      <c r="AA27" s="265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ht="111" thickBot="1">
      <c r="A28" s="14"/>
      <c r="B28" s="14"/>
      <c r="C28" s="14"/>
      <c r="D28" s="168" t="s">
        <v>32</v>
      </c>
      <c r="E28" s="169"/>
      <c r="F28" s="170" t="s">
        <v>2</v>
      </c>
      <c r="G28" s="170" t="s">
        <v>3</v>
      </c>
      <c r="H28" s="171" t="s">
        <v>18</v>
      </c>
      <c r="I28" s="68"/>
      <c r="J28" s="68"/>
      <c r="K28" s="118"/>
      <c r="L28" s="158" t="s">
        <v>26</v>
      </c>
      <c r="M28" s="159" t="s">
        <v>43</v>
      </c>
      <c r="N28" s="159" t="s">
        <v>44</v>
      </c>
      <c r="O28" s="160" t="s">
        <v>45</v>
      </c>
      <c r="P28" s="158" t="s">
        <v>46</v>
      </c>
      <c r="Q28" s="159" t="s">
        <v>47</v>
      </c>
      <c r="R28" s="159" t="s">
        <v>48</v>
      </c>
      <c r="S28" s="159" t="s">
        <v>49</v>
      </c>
      <c r="T28" s="161" t="s">
        <v>50</v>
      </c>
      <c r="U28" s="158" t="s">
        <v>51</v>
      </c>
      <c r="V28" s="159" t="s">
        <v>52</v>
      </c>
      <c r="W28" s="159" t="s">
        <v>53</v>
      </c>
      <c r="X28" s="159" t="s">
        <v>54</v>
      </c>
      <c r="Y28" s="159" t="s">
        <v>55</v>
      </c>
      <c r="Z28" s="162" t="s">
        <v>56</v>
      </c>
      <c r="AA28" s="163" t="s">
        <v>57</v>
      </c>
      <c r="AB28" s="164" t="s">
        <v>58</v>
      </c>
      <c r="AC28" s="165" t="s">
        <v>59</v>
      </c>
      <c r="AD28" s="165" t="s">
        <v>1</v>
      </c>
      <c r="AE28" s="166"/>
      <c r="AF28" s="1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3.5" thickBot="1">
      <c r="A29" s="14"/>
      <c r="B29" s="14"/>
      <c r="C29" s="56">
        <v>1</v>
      </c>
      <c r="D29" s="100" t="e">
        <f>IF(AA29="-",INDEX(DV$1:DV$23,MATCH(C29,$DW$1:$DW$23,0)),AA29)</f>
        <v>#N/A</v>
      </c>
      <c r="E29" s="101"/>
      <c r="F29" s="102" t="e">
        <f>INDEX(F$1:F$23,MATCH(C29,$DW$1:$DW$23,0))</f>
        <v>#N/A</v>
      </c>
      <c r="G29" s="102" t="e">
        <f>INDEX(G$1:G$23,MATCH(C29,$DW$1:$DW$23,0))</f>
        <v>#N/A</v>
      </c>
      <c r="H29" s="102" t="e">
        <f>INDEX(H$1:H$23,MATCH(C29,$DW$1:$DW$23,0))</f>
        <v>#N/A</v>
      </c>
      <c r="I29" s="101"/>
      <c r="J29" s="101"/>
      <c r="K29" s="114"/>
      <c r="L29" s="116" t="e">
        <f>INDEX(P$1:P$23,MATCH(C29,$DW$1:$DW$23,0))</f>
        <v>#N/A</v>
      </c>
      <c r="M29" s="103" t="e">
        <f>INDEX(U$1:U$23,MATCH(C29,$DW$1:$DW$23,0))</f>
        <v>#N/A</v>
      </c>
      <c r="N29" s="103" t="e">
        <f>INDEX(Z$1:Z$23,MATCH(C29,$DW$1:$DW$23,0))</f>
        <v>#N/A</v>
      </c>
      <c r="O29" s="119" t="e">
        <f>INDEX(AE$1:AE$23,MATCH(C29,$DW$1:$DW$23,0))</f>
        <v>#N/A</v>
      </c>
      <c r="P29" s="116" t="e">
        <f>INDEX(AJ$1:AJ$23,MATCH(C29,$DW$1:$DW$23,0))</f>
        <v>#N/A</v>
      </c>
      <c r="Q29" s="103" t="e">
        <f>INDEX(AO$1:AO$23,MATCH(C29,$DW$1:$DW$23,0))</f>
        <v>#N/A</v>
      </c>
      <c r="R29" s="103" t="e">
        <f>INDEX(AT$1:AT$23,MATCH(C29,$DW$1:$DW$23,0))</f>
        <v>#N/A</v>
      </c>
      <c r="S29" s="119" t="e">
        <f>INDEX(AY$1:AY$23,MATCH(C29,$DW$1:$DW$23,0))</f>
        <v>#N/A</v>
      </c>
      <c r="T29" s="131" t="e">
        <f>INDEX(AZ$1:AZ$23,MATCH(C29,$DW$1:$DW$23,0))</f>
        <v>#N/A</v>
      </c>
      <c r="U29" s="116" t="e">
        <f>INDEX(BE$1:BE$23,MATCH(C29,$DW$1:$DW$23,0))</f>
        <v>#N/A</v>
      </c>
      <c r="V29" s="103" t="e">
        <f>INDEX(BJ$1:BJ$23,MATCH(C29,$DW$1:$DW$23,0))</f>
        <v>#N/A</v>
      </c>
      <c r="W29" s="103" t="e">
        <f>INDEX(BO$1:BO$23,MATCH(C29,$DW$1:$DW$23,0))</f>
        <v>#N/A</v>
      </c>
      <c r="X29" s="103" t="e">
        <f>INDEX(BT$1:BT$23,MATCH(C29,$DW$1:$DW$23,0))</f>
        <v>#N/A</v>
      </c>
      <c r="Y29" s="103" t="e">
        <f>INDEX(BY$1:BY$23,MATCH(C29,$DW$1:$DW$23,0))</f>
        <v>#N/A</v>
      </c>
      <c r="Z29" s="119" t="e">
        <f>INDEX(CD$1:CD$23,MATCH(C29,$DW$1:$DW$23,0))</f>
        <v>#N/A</v>
      </c>
      <c r="AA29" s="123" t="e">
        <f>INDEX(DY$1:DY$23,MATCH(C29,$DW$1:$DW$23,0))</f>
        <v>#N/A</v>
      </c>
      <c r="AB29" s="121" t="e">
        <f>INDEX(DH$1:DH$23,MATCH(C29,$DW$1:$DW$23,0))</f>
        <v>#N/A</v>
      </c>
      <c r="AC29" s="254" t="e">
        <f>INDEX(DI$1:DI$23,MATCH(C29,$DW$1:$DW$23,0))</f>
        <v>#N/A</v>
      </c>
      <c r="AD29" s="105" t="e">
        <f>INDEX(D$1:D$23,MATCH(C29,$DW$1:$DW$23,0))</f>
        <v>#N/A</v>
      </c>
      <c r="AE29" s="106" t="e">
        <f>INDEX(DX$1:DX$23,MATCH(C29,$DW$1:$DW$23,0))</f>
        <v>#N/A</v>
      </c>
      <c r="AF29" s="107" t="e">
        <f>IF(AC29&gt;=150,"Point","-")</f>
        <v>#N/A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ht="13.5" thickBot="1">
      <c r="A30" s="14"/>
      <c r="B30" s="14"/>
      <c r="C30" s="56">
        <v>2</v>
      </c>
      <c r="D30" s="62" t="e">
        <f aca="true" t="shared" si="36" ref="D30:D36">IF(AA30="-",INDEX(DV$1:DV$23,MATCH(C30,$DW$1:$DW$23,0)),AA30)</f>
        <v>#N/A</v>
      </c>
      <c r="E30" s="37"/>
      <c r="F30" s="63" t="e">
        <f aca="true" t="shared" si="37" ref="F30:F36">INDEX(F$1:F$23,MATCH(C30,$DW$1:$DW$23,0))</f>
        <v>#N/A</v>
      </c>
      <c r="G30" s="63" t="e">
        <f aca="true" t="shared" si="38" ref="G30:G36">INDEX(G$1:G$23,MATCH(C30,$DW$1:$DW$23,0))</f>
        <v>#N/A</v>
      </c>
      <c r="H30" s="63" t="e">
        <f aca="true" t="shared" si="39" ref="H30:H36">INDEX(H$1:H$23,MATCH(C30,$DW$1:$DW$23,0))</f>
        <v>#N/A</v>
      </c>
      <c r="I30" s="37"/>
      <c r="J30" s="37"/>
      <c r="K30" s="115"/>
      <c r="L30" s="117" t="e">
        <f aca="true" t="shared" si="40" ref="L30:L36">INDEX(P$1:P$23,MATCH(C30,$DW$1:$DW$23,0))</f>
        <v>#N/A</v>
      </c>
      <c r="M30" s="32" t="e">
        <f aca="true" t="shared" si="41" ref="M30:M36">INDEX(U$1:U$23,MATCH(C30,$DW$1:$DW$23,0))</f>
        <v>#N/A</v>
      </c>
      <c r="N30" s="32" t="e">
        <f aca="true" t="shared" si="42" ref="N30:N36">INDEX(Z$1:Z$23,MATCH(C30,$DW$1:$DW$23,0))</f>
        <v>#N/A</v>
      </c>
      <c r="O30" s="120" t="e">
        <f aca="true" t="shared" si="43" ref="O30:O36">INDEX(AE$1:AE$23,MATCH(C30,$DW$1:$DW$23,0))</f>
        <v>#N/A</v>
      </c>
      <c r="P30" s="117" t="e">
        <f aca="true" t="shared" si="44" ref="P30:P36">INDEX(AJ$1:AJ$23,MATCH(C30,$DW$1:$DW$23,0))</f>
        <v>#N/A</v>
      </c>
      <c r="Q30" s="32" t="e">
        <f aca="true" t="shared" si="45" ref="Q30:Q36">INDEX(AO$1:AO$23,MATCH(C30,$DW$1:$DW$23,0))</f>
        <v>#N/A</v>
      </c>
      <c r="R30" s="32" t="e">
        <f aca="true" t="shared" si="46" ref="R30:R36">INDEX(AT$1:AT$23,MATCH(C30,$DW$1:$DW$23,0))</f>
        <v>#N/A</v>
      </c>
      <c r="S30" s="120" t="e">
        <f aca="true" t="shared" si="47" ref="S30:S36">INDEX(AY$1:AY$23,MATCH(C30,$DW$1:$DW$23,0))</f>
        <v>#N/A</v>
      </c>
      <c r="T30" s="132" t="e">
        <f aca="true" t="shared" si="48" ref="T30:T36">INDEX(AZ$1:AZ$23,MATCH(C30,$DW$1:$DW$23,0))</f>
        <v>#N/A</v>
      </c>
      <c r="U30" s="117" t="e">
        <f aca="true" t="shared" si="49" ref="U30:U36">INDEX(BE$1:BE$23,MATCH(C30,$DW$1:$DW$23,0))</f>
        <v>#N/A</v>
      </c>
      <c r="V30" s="32" t="e">
        <f aca="true" t="shared" si="50" ref="V30:V36">INDEX(BJ$1:BJ$65536,MATCH(C30,$DW:$DW,0))</f>
        <v>#N/A</v>
      </c>
      <c r="W30" s="32" t="e">
        <f aca="true" t="shared" si="51" ref="W30:W36">INDEX(BO$1:BO$23,MATCH(C30,$DW$1:$DW$23,0))</f>
        <v>#N/A</v>
      </c>
      <c r="X30" s="32" t="e">
        <f aca="true" t="shared" si="52" ref="X30:X36">INDEX(BT$1:BT$23,MATCH(C30,$DW$1:$DW$23,0))</f>
        <v>#N/A</v>
      </c>
      <c r="Y30" s="32" t="e">
        <f aca="true" t="shared" si="53" ref="Y30:Y36">INDEX(BY$1:BY$23,MATCH(C30,$DW$1:$DW$23,0))</f>
        <v>#N/A</v>
      </c>
      <c r="Z30" s="120" t="e">
        <f aca="true" t="shared" si="54" ref="Z30:Z36">INDEX(CD$1:CD$23,MATCH(C30,$DW$1:$DW$23,0))</f>
        <v>#N/A</v>
      </c>
      <c r="AA30" s="124" t="e">
        <f aca="true" t="shared" si="55" ref="AA30:AA36">INDEX(DY$1:DY$23,MATCH(C30,$DW$1:$DW$23,0))</f>
        <v>#N/A</v>
      </c>
      <c r="AB30" s="122" t="e">
        <f aca="true" t="shared" si="56" ref="AB30:AB36">INDEX(DH$1:DH$23,MATCH(C30,$DW$1:$DW$23,0))</f>
        <v>#N/A</v>
      </c>
      <c r="AC30" s="255" t="e">
        <f aca="true" t="shared" si="57" ref="AC30:AC36">INDEX(DI$1:DI$23,MATCH(C30,$DW$1:$DW$23,0))</f>
        <v>#N/A</v>
      </c>
      <c r="AD30" s="60" t="e">
        <f aca="true" t="shared" si="58" ref="AD30:AD36">INDEX(D$1:D$23,MATCH(C30,$DW$1:$DW$23,0))</f>
        <v>#N/A</v>
      </c>
      <c r="AE30" s="61" t="e">
        <f aca="true" t="shared" si="59" ref="AE30:AE36">INDEX(DX$1:DX$23,MATCH(C30,$DW$1:$DW$23,0))</f>
        <v>#N/A</v>
      </c>
      <c r="AF30" s="107" t="e">
        <f aca="true" t="shared" si="60" ref="AF30:AF40">IF(AC30&gt;=150,"Point","-")</f>
        <v>#N/A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ht="13.5" thickBot="1">
      <c r="A31" s="14"/>
      <c r="B31" s="14"/>
      <c r="C31" s="56">
        <v>3</v>
      </c>
      <c r="D31" s="62" t="e">
        <f t="shared" si="36"/>
        <v>#N/A</v>
      </c>
      <c r="E31" s="37"/>
      <c r="F31" s="63" t="e">
        <f t="shared" si="37"/>
        <v>#N/A</v>
      </c>
      <c r="G31" s="63" t="e">
        <f t="shared" si="38"/>
        <v>#N/A</v>
      </c>
      <c r="H31" s="63" t="e">
        <f t="shared" si="39"/>
        <v>#N/A</v>
      </c>
      <c r="I31" s="37"/>
      <c r="J31" s="37"/>
      <c r="K31" s="115"/>
      <c r="L31" s="117" t="e">
        <f t="shared" si="40"/>
        <v>#N/A</v>
      </c>
      <c r="M31" s="32" t="e">
        <f t="shared" si="41"/>
        <v>#N/A</v>
      </c>
      <c r="N31" s="32" t="e">
        <f t="shared" si="42"/>
        <v>#N/A</v>
      </c>
      <c r="O31" s="120" t="e">
        <f t="shared" si="43"/>
        <v>#N/A</v>
      </c>
      <c r="P31" s="117" t="e">
        <f t="shared" si="44"/>
        <v>#N/A</v>
      </c>
      <c r="Q31" s="32" t="e">
        <f t="shared" si="45"/>
        <v>#N/A</v>
      </c>
      <c r="R31" s="32" t="e">
        <f t="shared" si="46"/>
        <v>#N/A</v>
      </c>
      <c r="S31" s="120" t="e">
        <f t="shared" si="47"/>
        <v>#N/A</v>
      </c>
      <c r="T31" s="132" t="e">
        <f t="shared" si="48"/>
        <v>#N/A</v>
      </c>
      <c r="U31" s="117" t="e">
        <f t="shared" si="49"/>
        <v>#N/A</v>
      </c>
      <c r="V31" s="32" t="e">
        <f t="shared" si="50"/>
        <v>#N/A</v>
      </c>
      <c r="W31" s="32" t="e">
        <f t="shared" si="51"/>
        <v>#N/A</v>
      </c>
      <c r="X31" s="32" t="e">
        <f t="shared" si="52"/>
        <v>#N/A</v>
      </c>
      <c r="Y31" s="32" t="e">
        <f t="shared" si="53"/>
        <v>#N/A</v>
      </c>
      <c r="Z31" s="120" t="e">
        <f t="shared" si="54"/>
        <v>#N/A</v>
      </c>
      <c r="AA31" s="124" t="e">
        <f t="shared" si="55"/>
        <v>#N/A</v>
      </c>
      <c r="AB31" s="122" t="e">
        <f t="shared" si="56"/>
        <v>#N/A</v>
      </c>
      <c r="AC31" s="255" t="e">
        <f t="shared" si="57"/>
        <v>#N/A</v>
      </c>
      <c r="AD31" s="60" t="e">
        <f t="shared" si="58"/>
        <v>#N/A</v>
      </c>
      <c r="AE31" s="61" t="e">
        <f t="shared" si="59"/>
        <v>#N/A</v>
      </c>
      <c r="AF31" s="107" t="e">
        <f t="shared" si="60"/>
        <v>#N/A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ht="13.5" thickBot="1">
      <c r="A32" s="14"/>
      <c r="B32" s="14"/>
      <c r="C32" s="56">
        <v>4</v>
      </c>
      <c r="D32" s="62" t="e">
        <f t="shared" si="36"/>
        <v>#N/A</v>
      </c>
      <c r="E32" s="37"/>
      <c r="F32" s="63" t="e">
        <f t="shared" si="37"/>
        <v>#N/A</v>
      </c>
      <c r="G32" s="63" t="e">
        <f t="shared" si="38"/>
        <v>#N/A</v>
      </c>
      <c r="H32" s="63" t="e">
        <f t="shared" si="39"/>
        <v>#N/A</v>
      </c>
      <c r="I32" s="37"/>
      <c r="J32" s="37"/>
      <c r="K32" s="115"/>
      <c r="L32" s="117" t="e">
        <f t="shared" si="40"/>
        <v>#N/A</v>
      </c>
      <c r="M32" s="32" t="e">
        <f t="shared" si="41"/>
        <v>#N/A</v>
      </c>
      <c r="N32" s="32" t="e">
        <f t="shared" si="42"/>
        <v>#N/A</v>
      </c>
      <c r="O32" s="120" t="e">
        <f t="shared" si="43"/>
        <v>#N/A</v>
      </c>
      <c r="P32" s="117" t="e">
        <f t="shared" si="44"/>
        <v>#N/A</v>
      </c>
      <c r="Q32" s="32" t="e">
        <f t="shared" si="45"/>
        <v>#N/A</v>
      </c>
      <c r="R32" s="32" t="e">
        <f t="shared" si="46"/>
        <v>#N/A</v>
      </c>
      <c r="S32" s="120" t="e">
        <f t="shared" si="47"/>
        <v>#N/A</v>
      </c>
      <c r="T32" s="132" t="e">
        <f t="shared" si="48"/>
        <v>#N/A</v>
      </c>
      <c r="U32" s="117" t="e">
        <f t="shared" si="49"/>
        <v>#N/A</v>
      </c>
      <c r="V32" s="32" t="e">
        <f t="shared" si="50"/>
        <v>#N/A</v>
      </c>
      <c r="W32" s="32" t="e">
        <f t="shared" si="51"/>
        <v>#N/A</v>
      </c>
      <c r="X32" s="32" t="e">
        <f t="shared" si="52"/>
        <v>#N/A</v>
      </c>
      <c r="Y32" s="32" t="e">
        <f t="shared" si="53"/>
        <v>#N/A</v>
      </c>
      <c r="Z32" s="120" t="e">
        <f t="shared" si="54"/>
        <v>#N/A</v>
      </c>
      <c r="AA32" s="124" t="e">
        <f t="shared" si="55"/>
        <v>#N/A</v>
      </c>
      <c r="AB32" s="122" t="e">
        <f t="shared" si="56"/>
        <v>#N/A</v>
      </c>
      <c r="AC32" s="255" t="e">
        <f t="shared" si="57"/>
        <v>#N/A</v>
      </c>
      <c r="AD32" s="60" t="e">
        <f t="shared" si="58"/>
        <v>#N/A</v>
      </c>
      <c r="AE32" s="61" t="e">
        <f t="shared" si="59"/>
        <v>#N/A</v>
      </c>
      <c r="AF32" s="107" t="e">
        <f t="shared" si="60"/>
        <v>#N/A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1:130" ht="13.5" thickBot="1">
      <c r="A33" s="14"/>
      <c r="B33" s="14"/>
      <c r="C33" s="56">
        <v>5</v>
      </c>
      <c r="D33" s="62" t="e">
        <f t="shared" si="36"/>
        <v>#N/A</v>
      </c>
      <c r="E33" s="37"/>
      <c r="F33" s="63" t="e">
        <f t="shared" si="37"/>
        <v>#N/A</v>
      </c>
      <c r="G33" s="63" t="e">
        <f t="shared" si="38"/>
        <v>#N/A</v>
      </c>
      <c r="H33" s="63" t="e">
        <f t="shared" si="39"/>
        <v>#N/A</v>
      </c>
      <c r="I33" s="37"/>
      <c r="J33" s="37"/>
      <c r="K33" s="115"/>
      <c r="L33" s="117" t="e">
        <f t="shared" si="40"/>
        <v>#N/A</v>
      </c>
      <c r="M33" s="32" t="e">
        <f t="shared" si="41"/>
        <v>#N/A</v>
      </c>
      <c r="N33" s="32" t="e">
        <f t="shared" si="42"/>
        <v>#N/A</v>
      </c>
      <c r="O33" s="120" t="e">
        <f t="shared" si="43"/>
        <v>#N/A</v>
      </c>
      <c r="P33" s="117" t="e">
        <f t="shared" si="44"/>
        <v>#N/A</v>
      </c>
      <c r="Q33" s="32" t="e">
        <f t="shared" si="45"/>
        <v>#N/A</v>
      </c>
      <c r="R33" s="32" t="e">
        <f t="shared" si="46"/>
        <v>#N/A</v>
      </c>
      <c r="S33" s="120" t="e">
        <f t="shared" si="47"/>
        <v>#N/A</v>
      </c>
      <c r="T33" s="132" t="e">
        <f t="shared" si="48"/>
        <v>#N/A</v>
      </c>
      <c r="U33" s="117" t="e">
        <f t="shared" si="49"/>
        <v>#N/A</v>
      </c>
      <c r="V33" s="32" t="e">
        <f t="shared" si="50"/>
        <v>#N/A</v>
      </c>
      <c r="W33" s="32" t="e">
        <f t="shared" si="51"/>
        <v>#N/A</v>
      </c>
      <c r="X33" s="32" t="e">
        <f t="shared" si="52"/>
        <v>#N/A</v>
      </c>
      <c r="Y33" s="32" t="e">
        <f t="shared" si="53"/>
        <v>#N/A</v>
      </c>
      <c r="Z33" s="120" t="e">
        <f t="shared" si="54"/>
        <v>#N/A</v>
      </c>
      <c r="AA33" s="124" t="e">
        <f t="shared" si="55"/>
        <v>#N/A</v>
      </c>
      <c r="AB33" s="122" t="e">
        <f t="shared" si="56"/>
        <v>#N/A</v>
      </c>
      <c r="AC33" s="255" t="e">
        <f t="shared" si="57"/>
        <v>#N/A</v>
      </c>
      <c r="AD33" s="60" t="e">
        <f t="shared" si="58"/>
        <v>#N/A</v>
      </c>
      <c r="AE33" s="61" t="e">
        <f t="shared" si="59"/>
        <v>#N/A</v>
      </c>
      <c r="AF33" s="107" t="e">
        <f t="shared" si="60"/>
        <v>#N/A</v>
      </c>
      <c r="AG33" s="59"/>
      <c r="AH33" s="58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1:130" ht="13.5" thickBot="1">
      <c r="A34" s="14"/>
      <c r="B34" s="14"/>
      <c r="C34" s="56">
        <v>6</v>
      </c>
      <c r="D34" s="62" t="e">
        <f t="shared" si="36"/>
        <v>#N/A</v>
      </c>
      <c r="E34" s="37"/>
      <c r="F34" s="63" t="e">
        <f t="shared" si="37"/>
        <v>#N/A</v>
      </c>
      <c r="G34" s="63" t="e">
        <f t="shared" si="38"/>
        <v>#N/A</v>
      </c>
      <c r="H34" s="63" t="e">
        <f t="shared" si="39"/>
        <v>#N/A</v>
      </c>
      <c r="I34" s="37"/>
      <c r="J34" s="37"/>
      <c r="K34" s="115"/>
      <c r="L34" s="117" t="e">
        <f t="shared" si="40"/>
        <v>#N/A</v>
      </c>
      <c r="M34" s="32" t="e">
        <f t="shared" si="41"/>
        <v>#N/A</v>
      </c>
      <c r="N34" s="32" t="e">
        <f t="shared" si="42"/>
        <v>#N/A</v>
      </c>
      <c r="O34" s="120" t="e">
        <f t="shared" si="43"/>
        <v>#N/A</v>
      </c>
      <c r="P34" s="117" t="e">
        <f t="shared" si="44"/>
        <v>#N/A</v>
      </c>
      <c r="Q34" s="32" t="e">
        <f t="shared" si="45"/>
        <v>#N/A</v>
      </c>
      <c r="R34" s="32" t="e">
        <f t="shared" si="46"/>
        <v>#N/A</v>
      </c>
      <c r="S34" s="120" t="e">
        <f t="shared" si="47"/>
        <v>#N/A</v>
      </c>
      <c r="T34" s="132" t="e">
        <f t="shared" si="48"/>
        <v>#N/A</v>
      </c>
      <c r="U34" s="117" t="e">
        <f t="shared" si="49"/>
        <v>#N/A</v>
      </c>
      <c r="V34" s="32" t="e">
        <f t="shared" si="50"/>
        <v>#N/A</v>
      </c>
      <c r="W34" s="32" t="e">
        <f t="shared" si="51"/>
        <v>#N/A</v>
      </c>
      <c r="X34" s="32" t="e">
        <f t="shared" si="52"/>
        <v>#N/A</v>
      </c>
      <c r="Y34" s="32" t="e">
        <f t="shared" si="53"/>
        <v>#N/A</v>
      </c>
      <c r="Z34" s="120" t="e">
        <f t="shared" si="54"/>
        <v>#N/A</v>
      </c>
      <c r="AA34" s="124" t="e">
        <f t="shared" si="55"/>
        <v>#N/A</v>
      </c>
      <c r="AB34" s="122" t="e">
        <f t="shared" si="56"/>
        <v>#N/A</v>
      </c>
      <c r="AC34" s="255" t="e">
        <f t="shared" si="57"/>
        <v>#N/A</v>
      </c>
      <c r="AD34" s="60" t="e">
        <f t="shared" si="58"/>
        <v>#N/A</v>
      </c>
      <c r="AE34" s="61" t="e">
        <f t="shared" si="59"/>
        <v>#N/A</v>
      </c>
      <c r="AF34" s="107" t="e">
        <f t="shared" si="60"/>
        <v>#N/A</v>
      </c>
      <c r="AG34" s="59"/>
      <c r="AH34" s="58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ht="13.5" thickBot="1">
      <c r="A35" s="14"/>
      <c r="B35" s="14"/>
      <c r="C35" s="56">
        <v>7</v>
      </c>
      <c r="D35" s="62" t="e">
        <f t="shared" si="36"/>
        <v>#N/A</v>
      </c>
      <c r="E35" s="37"/>
      <c r="F35" s="63" t="e">
        <f t="shared" si="37"/>
        <v>#N/A</v>
      </c>
      <c r="G35" s="63" t="e">
        <f t="shared" si="38"/>
        <v>#N/A</v>
      </c>
      <c r="H35" s="63" t="e">
        <f t="shared" si="39"/>
        <v>#N/A</v>
      </c>
      <c r="I35" s="37"/>
      <c r="J35" s="37"/>
      <c r="K35" s="115"/>
      <c r="L35" s="117" t="e">
        <f t="shared" si="40"/>
        <v>#N/A</v>
      </c>
      <c r="M35" s="32" t="e">
        <f t="shared" si="41"/>
        <v>#N/A</v>
      </c>
      <c r="N35" s="32" t="e">
        <f t="shared" si="42"/>
        <v>#N/A</v>
      </c>
      <c r="O35" s="120" t="e">
        <f t="shared" si="43"/>
        <v>#N/A</v>
      </c>
      <c r="P35" s="117" t="e">
        <f t="shared" si="44"/>
        <v>#N/A</v>
      </c>
      <c r="Q35" s="32" t="e">
        <f t="shared" si="45"/>
        <v>#N/A</v>
      </c>
      <c r="R35" s="32" t="e">
        <f t="shared" si="46"/>
        <v>#N/A</v>
      </c>
      <c r="S35" s="120" t="e">
        <f t="shared" si="47"/>
        <v>#N/A</v>
      </c>
      <c r="T35" s="132" t="e">
        <f t="shared" si="48"/>
        <v>#N/A</v>
      </c>
      <c r="U35" s="117" t="e">
        <f t="shared" si="49"/>
        <v>#N/A</v>
      </c>
      <c r="V35" s="32" t="e">
        <f t="shared" si="50"/>
        <v>#N/A</v>
      </c>
      <c r="W35" s="32" t="e">
        <f t="shared" si="51"/>
        <v>#N/A</v>
      </c>
      <c r="X35" s="32" t="e">
        <f t="shared" si="52"/>
        <v>#N/A</v>
      </c>
      <c r="Y35" s="32" t="e">
        <f t="shared" si="53"/>
        <v>#N/A</v>
      </c>
      <c r="Z35" s="120" t="e">
        <f t="shared" si="54"/>
        <v>#N/A</v>
      </c>
      <c r="AA35" s="124" t="e">
        <f t="shared" si="55"/>
        <v>#N/A</v>
      </c>
      <c r="AB35" s="122" t="e">
        <f t="shared" si="56"/>
        <v>#N/A</v>
      </c>
      <c r="AC35" s="255" t="e">
        <f t="shared" si="57"/>
        <v>#N/A</v>
      </c>
      <c r="AD35" s="60" t="e">
        <f t="shared" si="58"/>
        <v>#N/A</v>
      </c>
      <c r="AE35" s="61" t="e">
        <f t="shared" si="59"/>
        <v>#N/A</v>
      </c>
      <c r="AF35" s="107" t="e">
        <f t="shared" si="60"/>
        <v>#N/A</v>
      </c>
      <c r="AG35" s="59"/>
      <c r="AH35" s="58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3.5" thickBot="1">
      <c r="A36" s="14"/>
      <c r="B36" s="14"/>
      <c r="C36" s="56">
        <v>8</v>
      </c>
      <c r="D36" s="62" t="e">
        <f t="shared" si="36"/>
        <v>#N/A</v>
      </c>
      <c r="E36" s="37"/>
      <c r="F36" s="63" t="e">
        <f t="shared" si="37"/>
        <v>#N/A</v>
      </c>
      <c r="G36" s="63" t="e">
        <f t="shared" si="38"/>
        <v>#N/A</v>
      </c>
      <c r="H36" s="63" t="e">
        <f t="shared" si="39"/>
        <v>#N/A</v>
      </c>
      <c r="I36" s="37"/>
      <c r="J36" s="37"/>
      <c r="K36" s="115"/>
      <c r="L36" s="117" t="e">
        <f t="shared" si="40"/>
        <v>#N/A</v>
      </c>
      <c r="M36" s="32" t="e">
        <f t="shared" si="41"/>
        <v>#N/A</v>
      </c>
      <c r="N36" s="32" t="e">
        <f t="shared" si="42"/>
        <v>#N/A</v>
      </c>
      <c r="O36" s="120" t="e">
        <f t="shared" si="43"/>
        <v>#N/A</v>
      </c>
      <c r="P36" s="117" t="e">
        <f t="shared" si="44"/>
        <v>#N/A</v>
      </c>
      <c r="Q36" s="32" t="e">
        <f t="shared" si="45"/>
        <v>#N/A</v>
      </c>
      <c r="R36" s="32" t="e">
        <f t="shared" si="46"/>
        <v>#N/A</v>
      </c>
      <c r="S36" s="120" t="e">
        <f t="shared" si="47"/>
        <v>#N/A</v>
      </c>
      <c r="T36" s="132" t="e">
        <f t="shared" si="48"/>
        <v>#N/A</v>
      </c>
      <c r="U36" s="117" t="e">
        <f t="shared" si="49"/>
        <v>#N/A</v>
      </c>
      <c r="V36" s="32" t="e">
        <f t="shared" si="50"/>
        <v>#N/A</v>
      </c>
      <c r="W36" s="32" t="e">
        <f t="shared" si="51"/>
        <v>#N/A</v>
      </c>
      <c r="X36" s="32" t="e">
        <f t="shared" si="52"/>
        <v>#N/A</v>
      </c>
      <c r="Y36" s="32" t="e">
        <f t="shared" si="53"/>
        <v>#N/A</v>
      </c>
      <c r="Z36" s="120" t="e">
        <f t="shared" si="54"/>
        <v>#N/A</v>
      </c>
      <c r="AA36" s="124" t="e">
        <f t="shared" si="55"/>
        <v>#N/A</v>
      </c>
      <c r="AB36" s="122" t="e">
        <f t="shared" si="56"/>
        <v>#N/A</v>
      </c>
      <c r="AC36" s="255" t="e">
        <f t="shared" si="57"/>
        <v>#N/A</v>
      </c>
      <c r="AD36" s="60" t="e">
        <f t="shared" si="58"/>
        <v>#N/A</v>
      </c>
      <c r="AE36" s="61" t="e">
        <f t="shared" si="59"/>
        <v>#N/A</v>
      </c>
      <c r="AF36" s="107" t="e">
        <f t="shared" si="60"/>
        <v>#N/A</v>
      </c>
      <c r="AG36" s="59"/>
      <c r="AH36" s="58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3.5" thickBot="1">
      <c r="A37" s="14"/>
      <c r="B37" s="14"/>
      <c r="C37" s="56">
        <v>9</v>
      </c>
      <c r="D37" s="62" t="e">
        <f>IF(AA37="-",INDEX(DV$1:DV$23,MATCH(C37,$DW$1:$DW$23,0)),AA37)</f>
        <v>#N/A</v>
      </c>
      <c r="E37" s="37"/>
      <c r="F37" s="63" t="e">
        <f>INDEX(F$1:F$23,MATCH(C37,$DW$1:$DW$23,0))</f>
        <v>#N/A</v>
      </c>
      <c r="G37" s="63" t="e">
        <f>INDEX(G$1:G$23,MATCH(C37,$DW$1:$DW$23,0))</f>
        <v>#N/A</v>
      </c>
      <c r="H37" s="63" t="e">
        <f>INDEX(H$1:H$23,MATCH(C37,$DW$1:$DW$23,0))</f>
        <v>#N/A</v>
      </c>
      <c r="I37" s="37"/>
      <c r="J37" s="37"/>
      <c r="K37" s="115"/>
      <c r="L37" s="117" t="e">
        <f>INDEX(P$1:P$23,MATCH(C37,$DW$1:$DW$23,0))</f>
        <v>#N/A</v>
      </c>
      <c r="M37" s="32" t="e">
        <f>INDEX(U$1:U$23,MATCH(C37,$DW$1:$DW$23,0))</f>
        <v>#N/A</v>
      </c>
      <c r="N37" s="32" t="e">
        <f>INDEX(Z$1:Z$23,MATCH(C37,$DW$1:$DW$23,0))</f>
        <v>#N/A</v>
      </c>
      <c r="O37" s="120" t="e">
        <f>INDEX(AE$1:AE$23,MATCH(C37,$DW$1:$DW$23,0))</f>
        <v>#N/A</v>
      </c>
      <c r="P37" s="117" t="e">
        <f>INDEX(AJ$1:AJ$23,MATCH(C37,$DW$1:$DW$23,0))</f>
        <v>#N/A</v>
      </c>
      <c r="Q37" s="32" t="e">
        <f>INDEX(AO$1:AO$23,MATCH(C37,$DW$1:$DW$23,0))</f>
        <v>#N/A</v>
      </c>
      <c r="R37" s="32" t="e">
        <f>INDEX(AT$1:AT$23,MATCH(C37,$DW$1:$DW$23,0))</f>
        <v>#N/A</v>
      </c>
      <c r="S37" s="120" t="e">
        <f>INDEX(AY$1:AY$23,MATCH(C37,$DW$1:$DW$23,0))</f>
        <v>#N/A</v>
      </c>
      <c r="T37" s="132" t="e">
        <f>INDEX(AZ$1:AZ$23,MATCH(C37,$DW$1:$DW$23,0))</f>
        <v>#N/A</v>
      </c>
      <c r="U37" s="117" t="e">
        <f>INDEX(BE$1:BE$23,MATCH(C37,$DW$1:$DW$23,0))</f>
        <v>#N/A</v>
      </c>
      <c r="V37" s="32" t="e">
        <f>INDEX(BJ:BJ,MATCH(C37,$DW:$DW,0))</f>
        <v>#N/A</v>
      </c>
      <c r="W37" s="32" t="e">
        <f>INDEX(BO$1:BO$23,MATCH(C37,$DW$1:$DW$23,0))</f>
        <v>#N/A</v>
      </c>
      <c r="X37" s="32" t="e">
        <f>INDEX(BT$1:BT$23,MATCH(C37,$DW$1:$DW$23,0))</f>
        <v>#N/A</v>
      </c>
      <c r="Y37" s="32" t="e">
        <f>INDEX(BY$1:BY$23,MATCH(C37,$DW$1:$DW$23,0))</f>
        <v>#N/A</v>
      </c>
      <c r="Z37" s="120" t="e">
        <f>INDEX(CD$1:CD$23,MATCH(C37,$DW$1:$DW$23,0))</f>
        <v>#N/A</v>
      </c>
      <c r="AA37" s="124" t="e">
        <f>INDEX(DY$1:DY$23,MATCH(C37,$DW$1:$DW$23,0))</f>
        <v>#N/A</v>
      </c>
      <c r="AB37" s="122" t="e">
        <f>INDEX(DH$1:DH$23,MATCH(C37,$DW$1:$DW$23,0))</f>
        <v>#N/A</v>
      </c>
      <c r="AC37" s="255" t="e">
        <f>INDEX(DI$1:DI$23,MATCH(C37,$DW$1:$DW$23,0))</f>
        <v>#N/A</v>
      </c>
      <c r="AD37" s="60" t="e">
        <f>INDEX(D$1:D$23,MATCH(C37,$DW$1:$DW$23,0))</f>
        <v>#N/A</v>
      </c>
      <c r="AE37" s="61" t="e">
        <f>INDEX(DX$1:DX$23,MATCH(C37,$DW$1:$DW$23,0))</f>
        <v>#N/A</v>
      </c>
      <c r="AF37" s="107" t="e">
        <f t="shared" si="60"/>
        <v>#N/A</v>
      </c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  <row r="38" spans="1:130" ht="13.5" thickBot="1">
      <c r="A38" s="14"/>
      <c r="B38" s="14"/>
      <c r="C38" s="56">
        <v>10</v>
      </c>
      <c r="D38" s="62" t="str">
        <f>IF(AA38="-",INDEX(DV$1:DV$23,MATCH(C38,$DW$1:$DW$23,0)),AA38)</f>
        <v>rit</v>
      </c>
      <c r="E38" s="37"/>
      <c r="F38" s="63" t="e">
        <f>INDEX(F$1:F$23,MATCH(C38,$DW$1:$DW$23,0))</f>
        <v>#N/A</v>
      </c>
      <c r="G38" s="63" t="e">
        <f>INDEX(G$1:G$23,MATCH(C38,$DW$1:$DW$23,0))</f>
        <v>#N/A</v>
      </c>
      <c r="H38" s="63" t="e">
        <f>INDEX(H$1:H$23,MATCH(C38,$DW$1:$DW$23,0))</f>
        <v>#N/A</v>
      </c>
      <c r="I38" s="37"/>
      <c r="J38" s="37"/>
      <c r="K38" s="115"/>
      <c r="L38" s="117" t="e">
        <f>INDEX(P$1:P$23,MATCH(C38,$DW$1:$DW$23,0))</f>
        <v>#N/A</v>
      </c>
      <c r="M38" s="32" t="e">
        <f>INDEX(U$1:U$23,MATCH(C38,$DW$1:$DW$23,0))</f>
        <v>#N/A</v>
      </c>
      <c r="N38" s="32" t="e">
        <f>INDEX(Z$1:Z$23,MATCH(C38,$DW$1:$DW$23,0))</f>
        <v>#N/A</v>
      </c>
      <c r="O38" s="120" t="e">
        <f>INDEX(AE$1:AE$23,MATCH(C38,$DW$1:$DW$23,0))</f>
        <v>#N/A</v>
      </c>
      <c r="P38" s="117" t="e">
        <f>INDEX(AJ$1:AJ$23,MATCH(C38,$DW$1:$DW$23,0))</f>
        <v>#N/A</v>
      </c>
      <c r="Q38" s="32" t="e">
        <f>INDEX(AO$1:AO$23,MATCH(C38,$DW$1:$DW$23,0))</f>
        <v>#N/A</v>
      </c>
      <c r="R38" s="32" t="e">
        <f>INDEX(AT$1:AT$23,MATCH(C38,$DW$1:$DW$23,0))</f>
        <v>#N/A</v>
      </c>
      <c r="S38" s="120" t="e">
        <f>INDEX(AY$1:AY$23,MATCH(C38,$DW$1:$DW$23,0))</f>
        <v>#N/A</v>
      </c>
      <c r="T38" s="132" t="e">
        <f>INDEX(AZ$1:AZ$23,MATCH(C38,$DW$1:$DW$23,0))</f>
        <v>#N/A</v>
      </c>
      <c r="U38" s="117" t="e">
        <f>INDEX(BE$1:BE$23,MATCH(C38,$DW$1:$DW$23,0))</f>
        <v>#N/A</v>
      </c>
      <c r="V38" s="32" t="e">
        <f>INDEX(BJ:BJ,MATCH(C38,$DW:$DW,0))</f>
        <v>#N/A</v>
      </c>
      <c r="W38" s="32" t="e">
        <f>INDEX(BO$1:BO$23,MATCH(C38,$DW$1:$DW$23,0))</f>
        <v>#N/A</v>
      </c>
      <c r="X38" s="32" t="e">
        <f>INDEX(BT$1:BT$23,MATCH(C38,$DW$1:$DW$23,0))</f>
        <v>#N/A</v>
      </c>
      <c r="Y38" s="32" t="e">
        <f>INDEX(BY$1:BY$23,MATCH(C38,$DW$1:$DW$23,0))</f>
        <v>#N/A</v>
      </c>
      <c r="Z38" s="120" t="e">
        <f>INDEX(CD$1:CD$23,MATCH(C38,$DW$1:$DW$23,0))</f>
        <v>#N/A</v>
      </c>
      <c r="AA38" s="124" t="s">
        <v>82</v>
      </c>
      <c r="AB38" s="122" t="e">
        <f>INDEX(DH$1:DH$23,MATCH(C38,$DW$1:$DW$23,0))</f>
        <v>#N/A</v>
      </c>
      <c r="AC38" s="255" t="e">
        <f>INDEX(DI$1:DI$23,MATCH(C38,$DW$1:$DW$23,0))</f>
        <v>#N/A</v>
      </c>
      <c r="AD38" s="60" t="e">
        <f>INDEX(D$1:D$23,MATCH(C38,$DW$1:$DW$23,0))</f>
        <v>#N/A</v>
      </c>
      <c r="AE38" s="61" t="e">
        <f>INDEX(DX$1:DX$23,MATCH(C38,$DW$1:$DW$23,0))</f>
        <v>#N/A</v>
      </c>
      <c r="AF38" s="107" t="e">
        <f t="shared" si="60"/>
        <v>#N/A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3.5" thickBot="1">
      <c r="A39" s="14"/>
      <c r="B39" s="14"/>
      <c r="C39" s="56">
        <v>11</v>
      </c>
      <c r="D39" s="62" t="str">
        <f>IF(AA39="-",INDEX(DV$1:DV$23,MATCH(C39,$DW$1:$DW$23,0)),AA39)</f>
        <v>rit</v>
      </c>
      <c r="E39" s="37"/>
      <c r="F39" s="63" t="e">
        <f>INDEX(F$1:F$23,MATCH(C39,$DW$1:$DW$23,0))</f>
        <v>#N/A</v>
      </c>
      <c r="G39" s="63" t="e">
        <f>INDEX(G$1:G$23,MATCH(C39,$DW$1:$DW$23,0))</f>
        <v>#N/A</v>
      </c>
      <c r="H39" s="63" t="e">
        <f>INDEX(H$1:H$23,MATCH(C39,$DW$1:$DW$23,0))</f>
        <v>#N/A</v>
      </c>
      <c r="I39" s="37"/>
      <c r="J39" s="37"/>
      <c r="K39" s="115"/>
      <c r="L39" s="117" t="e">
        <f>INDEX(P$1:P$23,MATCH(C39,$DW$1:$DW$23,0))</f>
        <v>#N/A</v>
      </c>
      <c r="M39" s="32" t="e">
        <f>INDEX(U$1:U$23,MATCH(C39,$DW$1:$DW$23,0))</f>
        <v>#N/A</v>
      </c>
      <c r="N39" s="32" t="e">
        <f>INDEX(Z$1:Z$23,MATCH(C39,$DW$1:$DW$23,0))</f>
        <v>#N/A</v>
      </c>
      <c r="O39" s="120" t="e">
        <f>INDEX(AE$1:AE$23,MATCH(C39,$DW$1:$DW$23,0))</f>
        <v>#N/A</v>
      </c>
      <c r="P39" s="117" t="e">
        <f>INDEX(AJ$1:AJ$23,MATCH(C39,$DW$1:$DW$23,0))</f>
        <v>#N/A</v>
      </c>
      <c r="Q39" s="32" t="e">
        <f>INDEX(AO$1:AO$23,MATCH(C39,$DW$1:$DW$23,0))</f>
        <v>#N/A</v>
      </c>
      <c r="R39" s="32" t="e">
        <f>INDEX(AT$1:AT$23,MATCH(C39,$DW$1:$DW$23,0))</f>
        <v>#N/A</v>
      </c>
      <c r="S39" s="120" t="e">
        <f>INDEX(AY$1:AY$23,MATCH(C39,$DW$1:$DW$23,0))</f>
        <v>#N/A</v>
      </c>
      <c r="T39" s="132" t="e">
        <f>INDEX(AZ$1:AZ$23,MATCH(C39,$DW$1:$DW$23,0))</f>
        <v>#N/A</v>
      </c>
      <c r="U39" s="117" t="e">
        <f>INDEX(BE$1:BE$23,MATCH(C39,$DW$1:$DW$23,0))</f>
        <v>#N/A</v>
      </c>
      <c r="V39" s="32" t="e">
        <f>INDEX(BJ:BJ,MATCH(C39,$DW:$DW,0))</f>
        <v>#N/A</v>
      </c>
      <c r="W39" s="32" t="e">
        <f>INDEX(BO$1:BO$23,MATCH(C39,$DW$1:$DW$23,0))</f>
        <v>#N/A</v>
      </c>
      <c r="X39" s="32" t="e">
        <f>INDEX(BT$1:BT$23,MATCH(C39,$DW$1:$DW$23,0))</f>
        <v>#N/A</v>
      </c>
      <c r="Y39" s="32" t="e">
        <f>INDEX(BY$1:BY$23,MATCH(C39,$DW$1:$DW$23,0))</f>
        <v>#N/A</v>
      </c>
      <c r="Z39" s="120" t="e">
        <f>INDEX(CD$1:CD$23,MATCH(C39,$DW$1:$DW$23,0))</f>
        <v>#N/A</v>
      </c>
      <c r="AA39" s="124" t="s">
        <v>82</v>
      </c>
      <c r="AB39" s="122" t="e">
        <f>INDEX(DH$1:DH$23,MATCH(C39,$DW$1:$DW$23,0))</f>
        <v>#N/A</v>
      </c>
      <c r="AC39" s="255" t="e">
        <f>INDEX(DI$1:DI$23,MATCH(C39,$DW$1:$DW$23,0))</f>
        <v>#N/A</v>
      </c>
      <c r="AD39" s="60" t="e">
        <f>INDEX(D$1:D$23,MATCH(C39,$DW$1:$DW$23,0))</f>
        <v>#N/A</v>
      </c>
      <c r="AE39" s="61" t="e">
        <f>INDEX(DX$1:DX$23,MATCH(C39,$DW$1:$DW$23,0))</f>
        <v>#N/A</v>
      </c>
      <c r="AF39" s="107" t="e">
        <f t="shared" si="60"/>
        <v>#N/A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2.75">
      <c r="A40" s="14"/>
      <c r="B40" s="14"/>
      <c r="C40" s="56">
        <v>12</v>
      </c>
      <c r="D40" s="62" t="e">
        <f>IF(AA40="-",INDEX(DV$1:DV$23,MATCH(C40,$DW$1:$DW$23,0)),AA40)</f>
        <v>#N/A</v>
      </c>
      <c r="E40" s="37"/>
      <c r="F40" s="63" t="e">
        <f>INDEX(F$1:F$23,MATCH(C40,$DW$1:$DW$23,0))</f>
        <v>#N/A</v>
      </c>
      <c r="G40" s="63" t="e">
        <f>INDEX(G$1:G$23,MATCH(C40,$DW$1:$DW$23,0))</f>
        <v>#N/A</v>
      </c>
      <c r="H40" s="63" t="e">
        <f>INDEX(H$1:H$23,MATCH(C40,$DW$1:$DW$23,0))</f>
        <v>#N/A</v>
      </c>
      <c r="I40" s="37"/>
      <c r="J40" s="37"/>
      <c r="K40" s="115"/>
      <c r="L40" s="117" t="e">
        <f>INDEX(P$1:P$23,MATCH(C40,$DW$1:$DW$23,0))</f>
        <v>#N/A</v>
      </c>
      <c r="M40" s="32" t="e">
        <f>INDEX(U$1:U$23,MATCH(C40,$DW$1:$DW$23,0))</f>
        <v>#N/A</v>
      </c>
      <c r="N40" s="32" t="e">
        <f>INDEX(Z$1:Z$23,MATCH(C40,$DW$1:$DW$23,0))</f>
        <v>#N/A</v>
      </c>
      <c r="O40" s="120" t="e">
        <f>INDEX(AE$1:AE$23,MATCH(C40,$DW$1:$DW$23,0))</f>
        <v>#N/A</v>
      </c>
      <c r="P40" s="117" t="e">
        <f>INDEX(AJ$1:AJ$23,MATCH(C40,$DW$1:$DW$23,0))</f>
        <v>#N/A</v>
      </c>
      <c r="Q40" s="32" t="e">
        <f>INDEX(AO$1:AO$23,MATCH(C40,$DW$1:$DW$23,0))</f>
        <v>#N/A</v>
      </c>
      <c r="R40" s="32" t="e">
        <f>INDEX(AT$1:AT$23,MATCH(C40,$DW$1:$DW$23,0))</f>
        <v>#N/A</v>
      </c>
      <c r="S40" s="120" t="e">
        <f>INDEX(AY$1:AY$23,MATCH(C40,$DW$1:$DW$23,0))</f>
        <v>#N/A</v>
      </c>
      <c r="T40" s="132" t="e">
        <f>INDEX(AZ$1:AZ$23,MATCH(C40,$DW$1:$DW$23,0))</f>
        <v>#N/A</v>
      </c>
      <c r="U40" s="117" t="e">
        <f>INDEX(BE$1:BE$23,MATCH(C40,$DW$1:$DW$23,0))</f>
        <v>#N/A</v>
      </c>
      <c r="V40" s="32" t="e">
        <f>INDEX(BJ:BJ,MATCH(C40,$DW:$DW,0))</f>
        <v>#N/A</v>
      </c>
      <c r="W40" s="32" t="e">
        <f>INDEX(BO$1:BO$23,MATCH(C40,$DW$1:$DW$23,0))</f>
        <v>#N/A</v>
      </c>
      <c r="X40" s="32" t="e">
        <f>INDEX(BT$1:BT$23,MATCH(C40,$DW$1:$DW$23,0))</f>
        <v>#N/A</v>
      </c>
      <c r="Y40" s="32" t="e">
        <f>INDEX(BY$1:BY$23,MATCH(C40,$DW$1:$DW$23,0))</f>
        <v>#N/A</v>
      </c>
      <c r="Z40" s="120" t="e">
        <f>INDEX(CD$1:CD$23,MATCH(C40,$DW$1:$DW$23,0))</f>
        <v>#N/A</v>
      </c>
      <c r="AA40" s="124" t="e">
        <f>INDEX(DY$1:DY$23,MATCH(C40,$DW$1:$DW$23,0))</f>
        <v>#N/A</v>
      </c>
      <c r="AB40" s="122" t="e">
        <f>INDEX(DH$1:DH$23,MATCH(C40,$DW$1:$DW$23,0))</f>
        <v>#N/A</v>
      </c>
      <c r="AC40" s="255" t="e">
        <f>INDEX(DI$1:DI$23,MATCH(C40,$DW$1:$DW$23,0))</f>
        <v>#N/A</v>
      </c>
      <c r="AD40" s="60" t="e">
        <f>INDEX(D$1:D$23,MATCH(C40,$DW$1:$DW$23,0))</f>
        <v>#N/A</v>
      </c>
      <c r="AE40" s="61" t="e">
        <f>INDEX(DX$1:DX$23,MATCH(C40,$DW$1:$DW$23,0))</f>
        <v>#N/A</v>
      </c>
      <c r="AF40" s="107" t="e">
        <f t="shared" si="60"/>
        <v>#N/A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2024-04-22T22:48:35Z</dcterms:modified>
  <cp:category/>
  <cp:version/>
  <cp:contentType/>
  <cp:contentStatus/>
</cp:coreProperties>
</file>